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adline Log" sheetId="1" state="visible" r:id="rId1"/>
    <sheet xmlns:r="http://schemas.openxmlformats.org/officeDocument/2006/relationships" name="Reporting Schedule" sheetId="2" state="visible" r:id="rId2"/>
    <sheet xmlns:r="http://schemas.openxmlformats.org/officeDocument/2006/relationships" name="Upcoming" sheetId="3" state="visible" r:id="rId3"/>
    <sheet xmlns:r="http://schemas.openxmlformats.org/officeDocument/2006/relationships" name="Settings" sheetId="4" state="visible" r:id="rId4"/>
  </sheets>
  <definedNames>
    <definedName name="_xlnm.Print_Titles" localSheetId="0">'Deadline Log'!$5:$5</definedName>
    <definedName name="_xlnm.Print_Titles" localSheetId="2">'Upcoming'!$5:$5</definedName>
  </definedNames>
  <calcPr calcId="124519" calcMode="auto" fullCalcOnLoad="1"/>
</workbook>
</file>

<file path=xl/styles.xml><?xml version="1.0" encoding="utf-8"?>
<styleSheet xmlns="http://schemas.openxmlformats.org/spreadsheetml/2006/main">
  <numFmts count="2">
    <numFmt numFmtId="164" formatCode="mmm d, yyyy"/>
    <numFmt numFmtId="165" formatCode="0.00000"/>
  </numFmts>
  <fonts count="7">
    <font>
      <name val="Calibri"/>
      <family val="2"/>
      <color theme="1"/>
      <sz val="11"/>
      <scheme val="minor"/>
    </font>
    <font>
      <name val="Calibri"/>
      <b val="1"/>
      <color rgb="001F3864"/>
      <sz val="14"/>
    </font>
    <font>
      <name val="Calibri"/>
      <b val="1"/>
      <sz val="10"/>
    </font>
    <font>
      <name val="Calibri"/>
      <i val="1"/>
      <color rgb="00595959"/>
      <sz val="10"/>
    </font>
    <font>
      <name val="Calibri"/>
      <b val="1"/>
      <color rgb="001F3864"/>
      <sz val="10"/>
    </font>
    <font>
      <name val="Calibri"/>
      <sz val="10"/>
    </font>
    <font>
      <name val="Calibri"/>
      <b val="1"/>
      <color rgb="001F3864"/>
      <sz val="11"/>
    </font>
  </fonts>
  <fills count="4">
    <fill>
      <patternFill/>
    </fill>
    <fill>
      <patternFill patternType="gray125"/>
    </fill>
    <fill>
      <patternFill patternType="solid">
        <fgColor rgb="00F2F2F2"/>
        <bgColor rgb="00F2F2F2"/>
      </patternFill>
    </fill>
    <fill>
      <patternFill patternType="solid">
        <fgColor rgb="00DCE6F1"/>
        <bgColor rgb="00DCE6F1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" fontId="2" fillId="2" borderId="1" applyAlignment="1" pivotButton="0" quotePrefix="0" xfId="0">
      <alignment horizontal="center"/>
    </xf>
    <xf numFmtId="0" fontId="3" fillId="0" borderId="0" pivotButton="0" quotePrefix="0" xfId="0"/>
    <xf numFmtId="0" fontId="4" fillId="3" borderId="1" applyAlignment="1" pivotButton="0" quotePrefix="0" xfId="0">
      <alignment vertical="center" wrapText="1"/>
    </xf>
    <xf numFmtId="49" fontId="5" fillId="0" borderId="1" pivotButton="0" quotePrefix="0" xfId="0"/>
    <xf numFmtId="0" fontId="5" fillId="0" borderId="1" pivotButton="0" quotePrefix="0" xfId="0"/>
    <xf numFmtId="164" fontId="5" fillId="0" borderId="1" pivotButton="0" quotePrefix="0" xfId="0"/>
    <xf numFmtId="1" fontId="5" fillId="2" borderId="1" pivotButton="0" quotePrefix="0" xfId="0"/>
    <xf numFmtId="1" fontId="5" fillId="0" borderId="1" pivotButton="0" quotePrefix="0" xfId="0"/>
    <xf numFmtId="0" fontId="5" fillId="2" borderId="1" pivotButton="0" quotePrefix="0" xfId="0"/>
    <xf numFmtId="165" fontId="5" fillId="2" borderId="1" pivotButton="0" quotePrefix="0" xfId="0"/>
    <xf numFmtId="1" fontId="5" fillId="2" borderId="1" applyAlignment="1" pivotButton="0" quotePrefix="0" xfId="0">
      <alignment horizontal="center"/>
    </xf>
    <xf numFmtId="0" fontId="5" fillId="0" borderId="0" pivotButton="0" quotePrefix="0" xfId="0"/>
    <xf numFmtId="0" fontId="6" fillId="0" borderId="0" pivotButton="0" quotePrefix="0" xfId="0"/>
    <xf numFmtId="0" fontId="5" fillId="0" borderId="1" applyAlignment="1" pivotButton="0" quotePrefix="0" xfId="0">
      <alignment horizontal="center"/>
    </xf>
    <xf numFmtId="164" fontId="5" fillId="2" borderId="1" pivotButton="0" quotePrefix="0" xfId="0"/>
    <xf numFmtId="0" fontId="0" fillId="0" borderId="1" pivotButton="0" quotePrefix="0" xfId="0"/>
  </cellXfs>
  <cellStyles count="1">
    <cellStyle name="Normal" xfId="0" builtinId="0" hidden="0"/>
  </cellStyles>
  <dxfs count="3">
    <dxf>
      <font>
        <color rgb="009C0006"/>
      </font>
      <fill>
        <patternFill patternType="solid">
          <fgColor rgb="00FFC7CE"/>
          <bgColor rgb="00FFC7CE"/>
        </patternFill>
      </fill>
    </dxf>
    <dxf>
      <font>
        <color rgb="009C5700"/>
      </font>
      <fill>
        <patternFill patternType="solid">
          <fgColor rgb="00FFEB9C"/>
          <bgColor rgb="00FFEB9C"/>
        </patternFill>
      </fill>
    </dxf>
    <dxf>
      <font>
        <b val="1"/>
        <color rgb="009C0006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305"/>
  <sheetViews>
    <sheetView tabSelected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22" customWidth="1" min="3" max="3"/>
    <col width="20" customWidth="1" min="4" max="4"/>
    <col width="14" customWidth="1" min="5" max="5"/>
    <col width="24" customWidth="1" min="6" max="6"/>
    <col width="14" customWidth="1" min="7" max="7"/>
    <col width="9" customWidth="1" min="8" max="8"/>
    <col width="10" customWidth="1" min="9" max="9"/>
    <col width="10" customWidth="1" min="10" max="10"/>
    <col width="21" customWidth="1" min="11" max="11"/>
    <col width="16" customWidth="1" min="12" max="12"/>
    <col width="16" customWidth="1" min="13" max="13"/>
    <col width="17" customWidth="1" min="14" max="14"/>
    <col width="12" customWidth="1" min="15" max="15"/>
    <col width="18" customWidth="1" min="16" max="16"/>
    <col width="28" customWidth="1" min="17" max="17"/>
    <col hidden="1" width="12" customWidth="1" min="18" max="18"/>
  </cols>
  <sheetData>
    <row r="1">
      <c r="A1" s="1" t="inlineStr">
        <is>
          <t>Deadline Log</t>
        </is>
      </c>
    </row>
    <row r="2">
      <c r="A2" s="2" t="inlineStr">
        <is>
          <t>Rows whose internal deadline falls after the funder deadline (should be 0)</t>
        </is>
      </c>
      <c r="E2" s="3">
        <f>COUNTIF($H$6:$H$305,"&lt;0")</f>
        <v/>
      </c>
    </row>
    <row r="3">
      <c r="A3" s="2" t="inlineStr">
        <is>
          <t>Open rows with no owner (should be 0)</t>
        </is>
      </c>
      <c r="E3" s="3">
        <f>SUMPRODUCT(((($A$6:$A$305&lt;&gt;"")+($B$6:$B$305&lt;&gt;"")+($C$6:$C$305&lt;&gt;"")+($D$6:$D$305&lt;&gt;"")+($E$6:$E$305&lt;&gt;"")+($G$6:$G$305&lt;&gt;""))&gt;0)*($L$6:$L$305="")*($O$6:$O$305&lt;&gt;"Submitted")*($O$6:$O$305&lt;&gt;"Confirmed")*($O$6:$O$305&lt;&gt;"Missed"))</f>
        <v/>
      </c>
    </row>
    <row r="4">
      <c r="A4" s="4" t="inlineStr">
        <is>
          <t>Type in white cells only; gray cells hold formulas. A row stays open until its Status is Submitted, Confirmed or Missed, and a blank Status counts as open.</t>
        </is>
      </c>
    </row>
    <row r="5" ht="30" customHeight="1">
      <c r="A5" s="5" t="inlineStr">
        <is>
          <t>Deliverable ID</t>
        </is>
      </c>
      <c r="B5" s="5" t="inlineStr">
        <is>
          <t>Award or opportunity</t>
        </is>
      </c>
      <c r="C5" s="5" t="inlineStr">
        <is>
          <t>Funder</t>
        </is>
      </c>
      <c r="D5" s="5" t="inlineStr">
        <is>
          <t>Deliverable type</t>
        </is>
      </c>
      <c r="E5" s="5" t="inlineStr">
        <is>
          <t>Funder deadline</t>
        </is>
      </c>
      <c r="F5" s="5" t="inlineStr">
        <is>
          <t>Deadline time and zone</t>
        </is>
      </c>
      <c r="G5" s="5" t="inlineStr">
        <is>
          <t>Internal deadline</t>
        </is>
      </c>
      <c r="H5" s="5" t="inlineStr">
        <is>
          <t>Buffer (days)</t>
        </is>
      </c>
      <c r="I5" s="5" t="inlineStr">
        <is>
          <t>Lead time (days)</t>
        </is>
      </c>
      <c r="J5" s="5" t="inlineStr">
        <is>
          <t>Days remaining</t>
        </is>
      </c>
      <c r="K5" s="5" t="inlineStr">
        <is>
          <t>Flag</t>
        </is>
      </c>
      <c r="L5" s="5" t="inlineStr">
        <is>
          <t>Owner</t>
        </is>
      </c>
      <c r="M5" s="5" t="inlineStr">
        <is>
          <t>Backup</t>
        </is>
      </c>
      <c r="N5" s="5" t="inlineStr">
        <is>
          <t>Submission system</t>
        </is>
      </c>
      <c r="O5" s="5" t="inlineStr">
        <is>
          <t>Status</t>
        </is>
      </c>
      <c r="P5" s="5" t="inlineStr">
        <is>
          <t>Confirmation</t>
        </is>
      </c>
      <c r="Q5" s="5" t="inlineStr">
        <is>
          <t>Source</t>
        </is>
      </c>
      <c r="R5" s="5" t="inlineStr">
        <is>
          <t>Upcoming sort key</t>
        </is>
      </c>
    </row>
    <row r="6">
      <c r="A6" s="6" t="n"/>
      <c r="B6" s="6" t="n"/>
      <c r="C6" s="6" t="n"/>
      <c r="D6" s="7" t="n"/>
      <c r="E6" s="8" t="n"/>
      <c r="F6" s="6" t="n"/>
      <c r="G6" s="8" t="n"/>
      <c r="H6" s="9">
        <f>IF(OR(E6="",G6=""),"",E6-G6)</f>
        <v/>
      </c>
      <c r="I6" s="10" t="n"/>
      <c r="J6" s="9">
        <f>IF(OR(G6="",O6="Submitted",O6="Confirmed",O6="Missed"),"",G6-TODAY())</f>
        <v/>
      </c>
      <c r="K6" s="11">
        <f>IF(OR(O6="Submitted",O6="Confirmed",O6="Missed"),"",IF(AND(E6&lt;&gt;"",TODAY()&gt;E6),"Past funder deadline",IF(AND(G6&lt;&gt;"",TODAY()&gt;G6),"Overdue",IF(AND(J6&lt;&gt;"",I6&lt;&gt;"",J6&lt;=I6),"Due soon",""))))</f>
        <v/>
      </c>
      <c r="L6" s="6" t="n"/>
      <c r="M6" s="6" t="n"/>
      <c r="N6" s="7" t="n"/>
      <c r="O6" s="7" t="n"/>
      <c r="P6" s="6" t="n"/>
      <c r="Q6" s="6" t="n"/>
      <c r="R6" s="12">
        <f>IF(K6="","",IF(G6&lt;&gt;"",G6,E6)+ROW()/100000)</f>
        <v/>
      </c>
    </row>
    <row r="7">
      <c r="A7" s="6" t="n"/>
      <c r="B7" s="6" t="n"/>
      <c r="C7" s="6" t="n"/>
      <c r="D7" s="7" t="n"/>
      <c r="E7" s="8" t="n"/>
      <c r="F7" s="6" t="n"/>
      <c r="G7" s="8" t="n"/>
      <c r="H7" s="9">
        <f>IF(OR(E7="",G7=""),"",E7-G7)</f>
        <v/>
      </c>
      <c r="I7" s="10" t="n"/>
      <c r="J7" s="9">
        <f>IF(OR(G7="",O7="Submitted",O7="Confirmed",O7="Missed"),"",G7-TODAY())</f>
        <v/>
      </c>
      <c r="K7" s="11">
        <f>IF(OR(O7="Submitted",O7="Confirmed",O7="Missed"),"",IF(AND(E7&lt;&gt;"",TODAY()&gt;E7),"Past funder deadline",IF(AND(G7&lt;&gt;"",TODAY()&gt;G7),"Overdue",IF(AND(J7&lt;&gt;"",I7&lt;&gt;"",J7&lt;=I7),"Due soon",""))))</f>
        <v/>
      </c>
      <c r="L7" s="6" t="n"/>
      <c r="M7" s="6" t="n"/>
      <c r="N7" s="7" t="n"/>
      <c r="O7" s="7" t="n"/>
      <c r="P7" s="6" t="n"/>
      <c r="Q7" s="6" t="n"/>
      <c r="R7" s="12">
        <f>IF(K7="","",IF(G7&lt;&gt;"",G7,E7)+ROW()/100000)</f>
        <v/>
      </c>
    </row>
    <row r="8">
      <c r="A8" s="6" t="n"/>
      <c r="B8" s="6" t="n"/>
      <c r="C8" s="6" t="n"/>
      <c r="D8" s="7" t="n"/>
      <c r="E8" s="8" t="n"/>
      <c r="F8" s="6" t="n"/>
      <c r="G8" s="8" t="n"/>
      <c r="H8" s="9">
        <f>IF(OR(E8="",G8=""),"",E8-G8)</f>
        <v/>
      </c>
      <c r="I8" s="10" t="n"/>
      <c r="J8" s="9">
        <f>IF(OR(G8="",O8="Submitted",O8="Confirmed",O8="Missed"),"",G8-TODAY())</f>
        <v/>
      </c>
      <c r="K8" s="11">
        <f>IF(OR(O8="Submitted",O8="Confirmed",O8="Missed"),"",IF(AND(E8&lt;&gt;"",TODAY()&gt;E8),"Past funder deadline",IF(AND(G8&lt;&gt;"",TODAY()&gt;G8),"Overdue",IF(AND(J8&lt;&gt;"",I8&lt;&gt;"",J8&lt;=I8),"Due soon",""))))</f>
        <v/>
      </c>
      <c r="L8" s="6" t="n"/>
      <c r="M8" s="6" t="n"/>
      <c r="N8" s="7" t="n"/>
      <c r="O8" s="7" t="n"/>
      <c r="P8" s="6" t="n"/>
      <c r="Q8" s="6" t="n"/>
      <c r="R8" s="12">
        <f>IF(K8="","",IF(G8&lt;&gt;"",G8,E8)+ROW()/100000)</f>
        <v/>
      </c>
    </row>
    <row r="9">
      <c r="A9" s="6" t="n"/>
      <c r="B9" s="6" t="n"/>
      <c r="C9" s="6" t="n"/>
      <c r="D9" s="7" t="n"/>
      <c r="E9" s="8" t="n"/>
      <c r="F9" s="6" t="n"/>
      <c r="G9" s="8" t="n"/>
      <c r="H9" s="9">
        <f>IF(OR(E9="",G9=""),"",E9-G9)</f>
        <v/>
      </c>
      <c r="I9" s="10" t="n"/>
      <c r="J9" s="9">
        <f>IF(OR(G9="",O9="Submitted",O9="Confirmed",O9="Missed"),"",G9-TODAY())</f>
        <v/>
      </c>
      <c r="K9" s="11">
        <f>IF(OR(O9="Submitted",O9="Confirmed",O9="Missed"),"",IF(AND(E9&lt;&gt;"",TODAY()&gt;E9),"Past funder deadline",IF(AND(G9&lt;&gt;"",TODAY()&gt;G9),"Overdue",IF(AND(J9&lt;&gt;"",I9&lt;&gt;"",J9&lt;=I9),"Due soon",""))))</f>
        <v/>
      </c>
      <c r="L9" s="6" t="n"/>
      <c r="M9" s="6" t="n"/>
      <c r="N9" s="7" t="n"/>
      <c r="O9" s="7" t="n"/>
      <c r="P9" s="6" t="n"/>
      <c r="Q9" s="6" t="n"/>
      <c r="R9" s="12">
        <f>IF(K9="","",IF(G9&lt;&gt;"",G9,E9)+ROW()/100000)</f>
        <v/>
      </c>
    </row>
    <row r="10">
      <c r="A10" s="6" t="n"/>
      <c r="B10" s="6" t="n"/>
      <c r="C10" s="6" t="n"/>
      <c r="D10" s="7" t="n"/>
      <c r="E10" s="8" t="n"/>
      <c r="F10" s="6" t="n"/>
      <c r="G10" s="8" t="n"/>
      <c r="H10" s="9">
        <f>IF(OR(E10="",G10=""),"",E10-G10)</f>
        <v/>
      </c>
      <c r="I10" s="10" t="n"/>
      <c r="J10" s="9">
        <f>IF(OR(G10="",O10="Submitted",O10="Confirmed",O10="Missed"),"",G10-TODAY())</f>
        <v/>
      </c>
      <c r="K10" s="11">
        <f>IF(OR(O10="Submitted",O10="Confirmed",O10="Missed"),"",IF(AND(E10&lt;&gt;"",TODAY()&gt;E10),"Past funder deadline",IF(AND(G10&lt;&gt;"",TODAY()&gt;G10),"Overdue",IF(AND(J10&lt;&gt;"",I10&lt;&gt;"",J10&lt;=I10),"Due soon",""))))</f>
        <v/>
      </c>
      <c r="L10" s="6" t="n"/>
      <c r="M10" s="6" t="n"/>
      <c r="N10" s="7" t="n"/>
      <c r="O10" s="7" t="n"/>
      <c r="P10" s="6" t="n"/>
      <c r="Q10" s="6" t="n"/>
      <c r="R10" s="12">
        <f>IF(K10="","",IF(G10&lt;&gt;"",G10,E10)+ROW()/100000)</f>
        <v/>
      </c>
    </row>
    <row r="11">
      <c r="A11" s="6" t="n"/>
      <c r="B11" s="6" t="n"/>
      <c r="C11" s="6" t="n"/>
      <c r="D11" s="7" t="n"/>
      <c r="E11" s="8" t="n"/>
      <c r="F11" s="6" t="n"/>
      <c r="G11" s="8" t="n"/>
      <c r="H11" s="9">
        <f>IF(OR(E11="",G11=""),"",E11-G11)</f>
        <v/>
      </c>
      <c r="I11" s="10" t="n"/>
      <c r="J11" s="9">
        <f>IF(OR(G11="",O11="Submitted",O11="Confirmed",O11="Missed"),"",G11-TODAY())</f>
        <v/>
      </c>
      <c r="K11" s="11">
        <f>IF(OR(O11="Submitted",O11="Confirmed",O11="Missed"),"",IF(AND(E11&lt;&gt;"",TODAY()&gt;E11),"Past funder deadline",IF(AND(G11&lt;&gt;"",TODAY()&gt;G11),"Overdue",IF(AND(J11&lt;&gt;"",I11&lt;&gt;"",J11&lt;=I11),"Due soon",""))))</f>
        <v/>
      </c>
      <c r="L11" s="6" t="n"/>
      <c r="M11" s="6" t="n"/>
      <c r="N11" s="7" t="n"/>
      <c r="O11" s="7" t="n"/>
      <c r="P11" s="6" t="n"/>
      <c r="Q11" s="6" t="n"/>
      <c r="R11" s="12">
        <f>IF(K11="","",IF(G11&lt;&gt;"",G11,E11)+ROW()/100000)</f>
        <v/>
      </c>
    </row>
    <row r="12">
      <c r="A12" s="6" t="n"/>
      <c r="B12" s="6" t="n"/>
      <c r="C12" s="6" t="n"/>
      <c r="D12" s="7" t="n"/>
      <c r="E12" s="8" t="n"/>
      <c r="F12" s="6" t="n"/>
      <c r="G12" s="8" t="n"/>
      <c r="H12" s="9">
        <f>IF(OR(E12="",G12=""),"",E12-G12)</f>
        <v/>
      </c>
      <c r="I12" s="10" t="n"/>
      <c r="J12" s="9">
        <f>IF(OR(G12="",O12="Submitted",O12="Confirmed",O12="Missed"),"",G12-TODAY())</f>
        <v/>
      </c>
      <c r="K12" s="11">
        <f>IF(OR(O12="Submitted",O12="Confirmed",O12="Missed"),"",IF(AND(E12&lt;&gt;"",TODAY()&gt;E12),"Past funder deadline",IF(AND(G12&lt;&gt;"",TODAY()&gt;G12),"Overdue",IF(AND(J12&lt;&gt;"",I12&lt;&gt;"",J12&lt;=I12),"Due soon",""))))</f>
        <v/>
      </c>
      <c r="L12" s="6" t="n"/>
      <c r="M12" s="6" t="n"/>
      <c r="N12" s="7" t="n"/>
      <c r="O12" s="7" t="n"/>
      <c r="P12" s="6" t="n"/>
      <c r="Q12" s="6" t="n"/>
      <c r="R12" s="12">
        <f>IF(K12="","",IF(G12&lt;&gt;"",G12,E12)+ROW()/100000)</f>
        <v/>
      </c>
    </row>
    <row r="13">
      <c r="A13" s="6" t="n"/>
      <c r="B13" s="6" t="n"/>
      <c r="C13" s="6" t="n"/>
      <c r="D13" s="7" t="n"/>
      <c r="E13" s="8" t="n"/>
      <c r="F13" s="6" t="n"/>
      <c r="G13" s="8" t="n"/>
      <c r="H13" s="9">
        <f>IF(OR(E13="",G13=""),"",E13-G13)</f>
        <v/>
      </c>
      <c r="I13" s="10" t="n"/>
      <c r="J13" s="9">
        <f>IF(OR(G13="",O13="Submitted",O13="Confirmed",O13="Missed"),"",G13-TODAY())</f>
        <v/>
      </c>
      <c r="K13" s="11">
        <f>IF(OR(O13="Submitted",O13="Confirmed",O13="Missed"),"",IF(AND(E13&lt;&gt;"",TODAY()&gt;E13),"Past funder deadline",IF(AND(G13&lt;&gt;"",TODAY()&gt;G13),"Overdue",IF(AND(J13&lt;&gt;"",I13&lt;&gt;"",J13&lt;=I13),"Due soon",""))))</f>
        <v/>
      </c>
      <c r="L13" s="6" t="n"/>
      <c r="M13" s="6" t="n"/>
      <c r="N13" s="7" t="n"/>
      <c r="O13" s="7" t="n"/>
      <c r="P13" s="6" t="n"/>
      <c r="Q13" s="6" t="n"/>
      <c r="R13" s="12">
        <f>IF(K13="","",IF(G13&lt;&gt;"",G13,E13)+ROW()/100000)</f>
        <v/>
      </c>
    </row>
    <row r="14">
      <c r="A14" s="6" t="n"/>
      <c r="B14" s="6" t="n"/>
      <c r="C14" s="6" t="n"/>
      <c r="D14" s="7" t="n"/>
      <c r="E14" s="8" t="n"/>
      <c r="F14" s="6" t="n"/>
      <c r="G14" s="8" t="n"/>
      <c r="H14" s="9">
        <f>IF(OR(E14="",G14=""),"",E14-G14)</f>
        <v/>
      </c>
      <c r="I14" s="10" t="n"/>
      <c r="J14" s="9">
        <f>IF(OR(G14="",O14="Submitted",O14="Confirmed",O14="Missed"),"",G14-TODAY())</f>
        <v/>
      </c>
      <c r="K14" s="11">
        <f>IF(OR(O14="Submitted",O14="Confirmed",O14="Missed"),"",IF(AND(E14&lt;&gt;"",TODAY()&gt;E14),"Past funder deadline",IF(AND(G14&lt;&gt;"",TODAY()&gt;G14),"Overdue",IF(AND(J14&lt;&gt;"",I14&lt;&gt;"",J14&lt;=I14),"Due soon",""))))</f>
        <v/>
      </c>
      <c r="L14" s="6" t="n"/>
      <c r="M14" s="6" t="n"/>
      <c r="N14" s="7" t="n"/>
      <c r="O14" s="7" t="n"/>
      <c r="P14" s="6" t="n"/>
      <c r="Q14" s="6" t="n"/>
      <c r="R14" s="12">
        <f>IF(K14="","",IF(G14&lt;&gt;"",G14,E14)+ROW()/100000)</f>
        <v/>
      </c>
    </row>
    <row r="15">
      <c r="A15" s="6" t="n"/>
      <c r="B15" s="6" t="n"/>
      <c r="C15" s="6" t="n"/>
      <c r="D15" s="7" t="n"/>
      <c r="E15" s="8" t="n"/>
      <c r="F15" s="6" t="n"/>
      <c r="G15" s="8" t="n"/>
      <c r="H15" s="9">
        <f>IF(OR(E15="",G15=""),"",E15-G15)</f>
        <v/>
      </c>
      <c r="I15" s="10" t="n"/>
      <c r="J15" s="9">
        <f>IF(OR(G15="",O15="Submitted",O15="Confirmed",O15="Missed"),"",G15-TODAY())</f>
        <v/>
      </c>
      <c r="K15" s="11">
        <f>IF(OR(O15="Submitted",O15="Confirmed",O15="Missed"),"",IF(AND(E15&lt;&gt;"",TODAY()&gt;E15),"Past funder deadline",IF(AND(G15&lt;&gt;"",TODAY()&gt;G15),"Overdue",IF(AND(J15&lt;&gt;"",I15&lt;&gt;"",J15&lt;=I15),"Due soon",""))))</f>
        <v/>
      </c>
      <c r="L15" s="6" t="n"/>
      <c r="M15" s="6" t="n"/>
      <c r="N15" s="7" t="n"/>
      <c r="O15" s="7" t="n"/>
      <c r="P15" s="6" t="n"/>
      <c r="Q15" s="6" t="n"/>
      <c r="R15" s="12">
        <f>IF(K15="","",IF(G15&lt;&gt;"",G15,E15)+ROW()/100000)</f>
        <v/>
      </c>
    </row>
    <row r="16">
      <c r="A16" s="6" t="n"/>
      <c r="B16" s="6" t="n"/>
      <c r="C16" s="6" t="n"/>
      <c r="D16" s="7" t="n"/>
      <c r="E16" s="8" t="n"/>
      <c r="F16" s="6" t="n"/>
      <c r="G16" s="8" t="n"/>
      <c r="H16" s="9">
        <f>IF(OR(E16="",G16=""),"",E16-G16)</f>
        <v/>
      </c>
      <c r="I16" s="10" t="n"/>
      <c r="J16" s="9">
        <f>IF(OR(G16="",O16="Submitted",O16="Confirmed",O16="Missed"),"",G16-TODAY())</f>
        <v/>
      </c>
      <c r="K16" s="11">
        <f>IF(OR(O16="Submitted",O16="Confirmed",O16="Missed"),"",IF(AND(E16&lt;&gt;"",TODAY()&gt;E16),"Past funder deadline",IF(AND(G16&lt;&gt;"",TODAY()&gt;G16),"Overdue",IF(AND(J16&lt;&gt;"",I16&lt;&gt;"",J16&lt;=I16),"Due soon",""))))</f>
        <v/>
      </c>
      <c r="L16" s="6" t="n"/>
      <c r="M16" s="6" t="n"/>
      <c r="N16" s="7" t="n"/>
      <c r="O16" s="7" t="n"/>
      <c r="P16" s="6" t="n"/>
      <c r="Q16" s="6" t="n"/>
      <c r="R16" s="12">
        <f>IF(K16="","",IF(G16&lt;&gt;"",G16,E16)+ROW()/100000)</f>
        <v/>
      </c>
    </row>
    <row r="17">
      <c r="A17" s="6" t="n"/>
      <c r="B17" s="6" t="n"/>
      <c r="C17" s="6" t="n"/>
      <c r="D17" s="7" t="n"/>
      <c r="E17" s="8" t="n"/>
      <c r="F17" s="6" t="n"/>
      <c r="G17" s="8" t="n"/>
      <c r="H17" s="9">
        <f>IF(OR(E17="",G17=""),"",E17-G17)</f>
        <v/>
      </c>
      <c r="I17" s="10" t="n"/>
      <c r="J17" s="9">
        <f>IF(OR(G17="",O17="Submitted",O17="Confirmed",O17="Missed"),"",G17-TODAY())</f>
        <v/>
      </c>
      <c r="K17" s="11">
        <f>IF(OR(O17="Submitted",O17="Confirmed",O17="Missed"),"",IF(AND(E17&lt;&gt;"",TODAY()&gt;E17),"Past funder deadline",IF(AND(G17&lt;&gt;"",TODAY()&gt;G17),"Overdue",IF(AND(J17&lt;&gt;"",I17&lt;&gt;"",J17&lt;=I17),"Due soon",""))))</f>
        <v/>
      </c>
      <c r="L17" s="6" t="n"/>
      <c r="M17" s="6" t="n"/>
      <c r="N17" s="7" t="n"/>
      <c r="O17" s="7" t="n"/>
      <c r="P17" s="6" t="n"/>
      <c r="Q17" s="6" t="n"/>
      <c r="R17" s="12">
        <f>IF(K17="","",IF(G17&lt;&gt;"",G17,E17)+ROW()/100000)</f>
        <v/>
      </c>
    </row>
    <row r="18">
      <c r="A18" s="6" t="n"/>
      <c r="B18" s="6" t="n"/>
      <c r="C18" s="6" t="n"/>
      <c r="D18" s="7" t="n"/>
      <c r="E18" s="8" t="n"/>
      <c r="F18" s="6" t="n"/>
      <c r="G18" s="8" t="n"/>
      <c r="H18" s="9">
        <f>IF(OR(E18="",G18=""),"",E18-G18)</f>
        <v/>
      </c>
      <c r="I18" s="10" t="n"/>
      <c r="J18" s="9">
        <f>IF(OR(G18="",O18="Submitted",O18="Confirmed",O18="Missed"),"",G18-TODAY())</f>
        <v/>
      </c>
      <c r="K18" s="11">
        <f>IF(OR(O18="Submitted",O18="Confirmed",O18="Missed"),"",IF(AND(E18&lt;&gt;"",TODAY()&gt;E18),"Past funder deadline",IF(AND(G18&lt;&gt;"",TODAY()&gt;G18),"Overdue",IF(AND(J18&lt;&gt;"",I18&lt;&gt;"",J18&lt;=I18),"Due soon",""))))</f>
        <v/>
      </c>
      <c r="L18" s="6" t="n"/>
      <c r="M18" s="6" t="n"/>
      <c r="N18" s="7" t="n"/>
      <c r="O18" s="7" t="n"/>
      <c r="P18" s="6" t="n"/>
      <c r="Q18" s="6" t="n"/>
      <c r="R18" s="12">
        <f>IF(K18="","",IF(G18&lt;&gt;"",G18,E18)+ROW()/100000)</f>
        <v/>
      </c>
    </row>
    <row r="19">
      <c r="A19" s="6" t="n"/>
      <c r="B19" s="6" t="n"/>
      <c r="C19" s="6" t="n"/>
      <c r="D19" s="7" t="n"/>
      <c r="E19" s="8" t="n"/>
      <c r="F19" s="6" t="n"/>
      <c r="G19" s="8" t="n"/>
      <c r="H19" s="9">
        <f>IF(OR(E19="",G19=""),"",E19-G19)</f>
        <v/>
      </c>
      <c r="I19" s="10" t="n"/>
      <c r="J19" s="9">
        <f>IF(OR(G19="",O19="Submitted",O19="Confirmed",O19="Missed"),"",G19-TODAY())</f>
        <v/>
      </c>
      <c r="K19" s="11">
        <f>IF(OR(O19="Submitted",O19="Confirmed",O19="Missed"),"",IF(AND(E19&lt;&gt;"",TODAY()&gt;E19),"Past funder deadline",IF(AND(G19&lt;&gt;"",TODAY()&gt;G19),"Overdue",IF(AND(J19&lt;&gt;"",I19&lt;&gt;"",J19&lt;=I19),"Due soon",""))))</f>
        <v/>
      </c>
      <c r="L19" s="6" t="n"/>
      <c r="M19" s="6" t="n"/>
      <c r="N19" s="7" t="n"/>
      <c r="O19" s="7" t="n"/>
      <c r="P19" s="6" t="n"/>
      <c r="Q19" s="6" t="n"/>
      <c r="R19" s="12">
        <f>IF(K19="","",IF(G19&lt;&gt;"",G19,E19)+ROW()/100000)</f>
        <v/>
      </c>
    </row>
    <row r="20">
      <c r="A20" s="6" t="n"/>
      <c r="B20" s="6" t="n"/>
      <c r="C20" s="6" t="n"/>
      <c r="D20" s="7" t="n"/>
      <c r="E20" s="8" t="n"/>
      <c r="F20" s="6" t="n"/>
      <c r="G20" s="8" t="n"/>
      <c r="H20" s="9">
        <f>IF(OR(E20="",G20=""),"",E20-G20)</f>
        <v/>
      </c>
      <c r="I20" s="10" t="n"/>
      <c r="J20" s="9">
        <f>IF(OR(G20="",O20="Submitted",O20="Confirmed",O20="Missed"),"",G20-TODAY())</f>
        <v/>
      </c>
      <c r="K20" s="11">
        <f>IF(OR(O20="Submitted",O20="Confirmed",O20="Missed"),"",IF(AND(E20&lt;&gt;"",TODAY()&gt;E20),"Past funder deadline",IF(AND(G20&lt;&gt;"",TODAY()&gt;G20),"Overdue",IF(AND(J20&lt;&gt;"",I20&lt;&gt;"",J20&lt;=I20),"Due soon",""))))</f>
        <v/>
      </c>
      <c r="L20" s="6" t="n"/>
      <c r="M20" s="6" t="n"/>
      <c r="N20" s="7" t="n"/>
      <c r="O20" s="7" t="n"/>
      <c r="P20" s="6" t="n"/>
      <c r="Q20" s="6" t="n"/>
      <c r="R20" s="12">
        <f>IF(K20="","",IF(G20&lt;&gt;"",G20,E20)+ROW()/100000)</f>
        <v/>
      </c>
    </row>
    <row r="21">
      <c r="A21" s="6" t="n"/>
      <c r="B21" s="6" t="n"/>
      <c r="C21" s="6" t="n"/>
      <c r="D21" s="7" t="n"/>
      <c r="E21" s="8" t="n"/>
      <c r="F21" s="6" t="n"/>
      <c r="G21" s="8" t="n"/>
      <c r="H21" s="9">
        <f>IF(OR(E21="",G21=""),"",E21-G21)</f>
        <v/>
      </c>
      <c r="I21" s="10" t="n"/>
      <c r="J21" s="9">
        <f>IF(OR(G21="",O21="Submitted",O21="Confirmed",O21="Missed"),"",G21-TODAY())</f>
        <v/>
      </c>
      <c r="K21" s="11">
        <f>IF(OR(O21="Submitted",O21="Confirmed",O21="Missed"),"",IF(AND(E21&lt;&gt;"",TODAY()&gt;E21),"Past funder deadline",IF(AND(G21&lt;&gt;"",TODAY()&gt;G21),"Overdue",IF(AND(J21&lt;&gt;"",I21&lt;&gt;"",J21&lt;=I21),"Due soon",""))))</f>
        <v/>
      </c>
      <c r="L21" s="6" t="n"/>
      <c r="M21" s="6" t="n"/>
      <c r="N21" s="7" t="n"/>
      <c r="O21" s="7" t="n"/>
      <c r="P21" s="6" t="n"/>
      <c r="Q21" s="6" t="n"/>
      <c r="R21" s="12">
        <f>IF(K21="","",IF(G21&lt;&gt;"",G21,E21)+ROW()/100000)</f>
        <v/>
      </c>
    </row>
    <row r="22">
      <c r="A22" s="6" t="n"/>
      <c r="B22" s="6" t="n"/>
      <c r="C22" s="6" t="n"/>
      <c r="D22" s="7" t="n"/>
      <c r="E22" s="8" t="n"/>
      <c r="F22" s="6" t="n"/>
      <c r="G22" s="8" t="n"/>
      <c r="H22" s="9">
        <f>IF(OR(E22="",G22=""),"",E22-G22)</f>
        <v/>
      </c>
      <c r="I22" s="10" t="n"/>
      <c r="J22" s="9">
        <f>IF(OR(G22="",O22="Submitted",O22="Confirmed",O22="Missed"),"",G22-TODAY())</f>
        <v/>
      </c>
      <c r="K22" s="11">
        <f>IF(OR(O22="Submitted",O22="Confirmed",O22="Missed"),"",IF(AND(E22&lt;&gt;"",TODAY()&gt;E22),"Past funder deadline",IF(AND(G22&lt;&gt;"",TODAY()&gt;G22),"Overdue",IF(AND(J22&lt;&gt;"",I22&lt;&gt;"",J22&lt;=I22),"Due soon",""))))</f>
        <v/>
      </c>
      <c r="L22" s="6" t="n"/>
      <c r="M22" s="6" t="n"/>
      <c r="N22" s="7" t="n"/>
      <c r="O22" s="7" t="n"/>
      <c r="P22" s="6" t="n"/>
      <c r="Q22" s="6" t="n"/>
      <c r="R22" s="12">
        <f>IF(K22="","",IF(G22&lt;&gt;"",G22,E22)+ROW()/100000)</f>
        <v/>
      </c>
    </row>
    <row r="23">
      <c r="A23" s="6" t="n"/>
      <c r="B23" s="6" t="n"/>
      <c r="C23" s="6" t="n"/>
      <c r="D23" s="7" t="n"/>
      <c r="E23" s="8" t="n"/>
      <c r="F23" s="6" t="n"/>
      <c r="G23" s="8" t="n"/>
      <c r="H23" s="9">
        <f>IF(OR(E23="",G23=""),"",E23-G23)</f>
        <v/>
      </c>
      <c r="I23" s="10" t="n"/>
      <c r="J23" s="9">
        <f>IF(OR(G23="",O23="Submitted",O23="Confirmed",O23="Missed"),"",G23-TODAY())</f>
        <v/>
      </c>
      <c r="K23" s="11">
        <f>IF(OR(O23="Submitted",O23="Confirmed",O23="Missed"),"",IF(AND(E23&lt;&gt;"",TODAY()&gt;E23),"Past funder deadline",IF(AND(G23&lt;&gt;"",TODAY()&gt;G23),"Overdue",IF(AND(J23&lt;&gt;"",I23&lt;&gt;"",J23&lt;=I23),"Due soon",""))))</f>
        <v/>
      </c>
      <c r="L23" s="6" t="n"/>
      <c r="M23" s="6" t="n"/>
      <c r="N23" s="7" t="n"/>
      <c r="O23" s="7" t="n"/>
      <c r="P23" s="6" t="n"/>
      <c r="Q23" s="6" t="n"/>
      <c r="R23" s="12">
        <f>IF(K23="","",IF(G23&lt;&gt;"",G23,E23)+ROW()/100000)</f>
        <v/>
      </c>
    </row>
    <row r="24">
      <c r="A24" s="6" t="n"/>
      <c r="B24" s="6" t="n"/>
      <c r="C24" s="6" t="n"/>
      <c r="D24" s="7" t="n"/>
      <c r="E24" s="8" t="n"/>
      <c r="F24" s="6" t="n"/>
      <c r="G24" s="8" t="n"/>
      <c r="H24" s="9">
        <f>IF(OR(E24="",G24=""),"",E24-G24)</f>
        <v/>
      </c>
      <c r="I24" s="10" t="n"/>
      <c r="J24" s="9">
        <f>IF(OR(G24="",O24="Submitted",O24="Confirmed",O24="Missed"),"",G24-TODAY())</f>
        <v/>
      </c>
      <c r="K24" s="11">
        <f>IF(OR(O24="Submitted",O24="Confirmed",O24="Missed"),"",IF(AND(E24&lt;&gt;"",TODAY()&gt;E24),"Past funder deadline",IF(AND(G24&lt;&gt;"",TODAY()&gt;G24),"Overdue",IF(AND(J24&lt;&gt;"",I24&lt;&gt;"",J24&lt;=I24),"Due soon",""))))</f>
        <v/>
      </c>
      <c r="L24" s="6" t="n"/>
      <c r="M24" s="6" t="n"/>
      <c r="N24" s="7" t="n"/>
      <c r="O24" s="7" t="n"/>
      <c r="P24" s="6" t="n"/>
      <c r="Q24" s="6" t="n"/>
      <c r="R24" s="12">
        <f>IF(K24="","",IF(G24&lt;&gt;"",G24,E24)+ROW()/100000)</f>
        <v/>
      </c>
    </row>
    <row r="25">
      <c r="A25" s="6" t="n"/>
      <c r="B25" s="6" t="n"/>
      <c r="C25" s="6" t="n"/>
      <c r="D25" s="7" t="n"/>
      <c r="E25" s="8" t="n"/>
      <c r="F25" s="6" t="n"/>
      <c r="G25" s="8" t="n"/>
      <c r="H25" s="9">
        <f>IF(OR(E25="",G25=""),"",E25-G25)</f>
        <v/>
      </c>
      <c r="I25" s="10" t="n"/>
      <c r="J25" s="9">
        <f>IF(OR(G25="",O25="Submitted",O25="Confirmed",O25="Missed"),"",G25-TODAY())</f>
        <v/>
      </c>
      <c r="K25" s="11">
        <f>IF(OR(O25="Submitted",O25="Confirmed",O25="Missed"),"",IF(AND(E25&lt;&gt;"",TODAY()&gt;E25),"Past funder deadline",IF(AND(G25&lt;&gt;"",TODAY()&gt;G25),"Overdue",IF(AND(J25&lt;&gt;"",I25&lt;&gt;"",J25&lt;=I25),"Due soon",""))))</f>
        <v/>
      </c>
      <c r="L25" s="6" t="n"/>
      <c r="M25" s="6" t="n"/>
      <c r="N25" s="7" t="n"/>
      <c r="O25" s="7" t="n"/>
      <c r="P25" s="6" t="n"/>
      <c r="Q25" s="6" t="n"/>
      <c r="R25" s="12">
        <f>IF(K25="","",IF(G25&lt;&gt;"",G25,E25)+ROW()/100000)</f>
        <v/>
      </c>
    </row>
    <row r="26">
      <c r="A26" s="6" t="n"/>
      <c r="B26" s="6" t="n"/>
      <c r="C26" s="6" t="n"/>
      <c r="D26" s="7" t="n"/>
      <c r="E26" s="8" t="n"/>
      <c r="F26" s="6" t="n"/>
      <c r="G26" s="8" t="n"/>
      <c r="H26" s="9">
        <f>IF(OR(E26="",G26=""),"",E26-G26)</f>
        <v/>
      </c>
      <c r="I26" s="10" t="n"/>
      <c r="J26" s="9">
        <f>IF(OR(G26="",O26="Submitted",O26="Confirmed",O26="Missed"),"",G26-TODAY())</f>
        <v/>
      </c>
      <c r="K26" s="11">
        <f>IF(OR(O26="Submitted",O26="Confirmed",O26="Missed"),"",IF(AND(E26&lt;&gt;"",TODAY()&gt;E26),"Past funder deadline",IF(AND(G26&lt;&gt;"",TODAY()&gt;G26),"Overdue",IF(AND(J26&lt;&gt;"",I26&lt;&gt;"",J26&lt;=I26),"Due soon",""))))</f>
        <v/>
      </c>
      <c r="L26" s="6" t="n"/>
      <c r="M26" s="6" t="n"/>
      <c r="N26" s="7" t="n"/>
      <c r="O26" s="7" t="n"/>
      <c r="P26" s="6" t="n"/>
      <c r="Q26" s="6" t="n"/>
      <c r="R26" s="12">
        <f>IF(K26="","",IF(G26&lt;&gt;"",G26,E26)+ROW()/100000)</f>
        <v/>
      </c>
    </row>
    <row r="27">
      <c r="A27" s="6" t="n"/>
      <c r="B27" s="6" t="n"/>
      <c r="C27" s="6" t="n"/>
      <c r="D27" s="7" t="n"/>
      <c r="E27" s="8" t="n"/>
      <c r="F27" s="6" t="n"/>
      <c r="G27" s="8" t="n"/>
      <c r="H27" s="9">
        <f>IF(OR(E27="",G27=""),"",E27-G27)</f>
        <v/>
      </c>
      <c r="I27" s="10" t="n"/>
      <c r="J27" s="9">
        <f>IF(OR(G27="",O27="Submitted",O27="Confirmed",O27="Missed"),"",G27-TODAY())</f>
        <v/>
      </c>
      <c r="K27" s="11">
        <f>IF(OR(O27="Submitted",O27="Confirmed",O27="Missed"),"",IF(AND(E27&lt;&gt;"",TODAY()&gt;E27),"Past funder deadline",IF(AND(G27&lt;&gt;"",TODAY()&gt;G27),"Overdue",IF(AND(J27&lt;&gt;"",I27&lt;&gt;"",J27&lt;=I27),"Due soon",""))))</f>
        <v/>
      </c>
      <c r="L27" s="6" t="n"/>
      <c r="M27" s="6" t="n"/>
      <c r="N27" s="7" t="n"/>
      <c r="O27" s="7" t="n"/>
      <c r="P27" s="6" t="n"/>
      <c r="Q27" s="6" t="n"/>
      <c r="R27" s="12">
        <f>IF(K27="","",IF(G27&lt;&gt;"",G27,E27)+ROW()/100000)</f>
        <v/>
      </c>
    </row>
    <row r="28">
      <c r="A28" s="6" t="n"/>
      <c r="B28" s="6" t="n"/>
      <c r="C28" s="6" t="n"/>
      <c r="D28" s="7" t="n"/>
      <c r="E28" s="8" t="n"/>
      <c r="F28" s="6" t="n"/>
      <c r="G28" s="8" t="n"/>
      <c r="H28" s="9">
        <f>IF(OR(E28="",G28=""),"",E28-G28)</f>
        <v/>
      </c>
      <c r="I28" s="10" t="n"/>
      <c r="J28" s="9">
        <f>IF(OR(G28="",O28="Submitted",O28="Confirmed",O28="Missed"),"",G28-TODAY())</f>
        <v/>
      </c>
      <c r="K28" s="11">
        <f>IF(OR(O28="Submitted",O28="Confirmed",O28="Missed"),"",IF(AND(E28&lt;&gt;"",TODAY()&gt;E28),"Past funder deadline",IF(AND(G28&lt;&gt;"",TODAY()&gt;G28),"Overdue",IF(AND(J28&lt;&gt;"",I28&lt;&gt;"",J28&lt;=I28),"Due soon",""))))</f>
        <v/>
      </c>
      <c r="L28" s="6" t="n"/>
      <c r="M28" s="6" t="n"/>
      <c r="N28" s="7" t="n"/>
      <c r="O28" s="7" t="n"/>
      <c r="P28" s="6" t="n"/>
      <c r="Q28" s="6" t="n"/>
      <c r="R28" s="12">
        <f>IF(K28="","",IF(G28&lt;&gt;"",G28,E28)+ROW()/100000)</f>
        <v/>
      </c>
    </row>
    <row r="29">
      <c r="A29" s="6" t="n"/>
      <c r="B29" s="6" t="n"/>
      <c r="C29" s="6" t="n"/>
      <c r="D29" s="7" t="n"/>
      <c r="E29" s="8" t="n"/>
      <c r="F29" s="6" t="n"/>
      <c r="G29" s="8" t="n"/>
      <c r="H29" s="9">
        <f>IF(OR(E29="",G29=""),"",E29-G29)</f>
        <v/>
      </c>
      <c r="I29" s="10" t="n"/>
      <c r="J29" s="9">
        <f>IF(OR(G29="",O29="Submitted",O29="Confirmed",O29="Missed"),"",G29-TODAY())</f>
        <v/>
      </c>
      <c r="K29" s="11">
        <f>IF(OR(O29="Submitted",O29="Confirmed",O29="Missed"),"",IF(AND(E29&lt;&gt;"",TODAY()&gt;E29),"Past funder deadline",IF(AND(G29&lt;&gt;"",TODAY()&gt;G29),"Overdue",IF(AND(J29&lt;&gt;"",I29&lt;&gt;"",J29&lt;=I29),"Due soon",""))))</f>
        <v/>
      </c>
      <c r="L29" s="6" t="n"/>
      <c r="M29" s="6" t="n"/>
      <c r="N29" s="7" t="n"/>
      <c r="O29" s="7" t="n"/>
      <c r="P29" s="6" t="n"/>
      <c r="Q29" s="6" t="n"/>
      <c r="R29" s="12">
        <f>IF(K29="","",IF(G29&lt;&gt;"",G29,E29)+ROW()/100000)</f>
        <v/>
      </c>
    </row>
    <row r="30">
      <c r="A30" s="6" t="n"/>
      <c r="B30" s="6" t="n"/>
      <c r="C30" s="6" t="n"/>
      <c r="D30" s="7" t="n"/>
      <c r="E30" s="8" t="n"/>
      <c r="F30" s="6" t="n"/>
      <c r="G30" s="8" t="n"/>
      <c r="H30" s="9">
        <f>IF(OR(E30="",G30=""),"",E30-G30)</f>
        <v/>
      </c>
      <c r="I30" s="10" t="n"/>
      <c r="J30" s="9">
        <f>IF(OR(G30="",O30="Submitted",O30="Confirmed",O30="Missed"),"",G30-TODAY())</f>
        <v/>
      </c>
      <c r="K30" s="11">
        <f>IF(OR(O30="Submitted",O30="Confirmed",O30="Missed"),"",IF(AND(E30&lt;&gt;"",TODAY()&gt;E30),"Past funder deadline",IF(AND(G30&lt;&gt;"",TODAY()&gt;G30),"Overdue",IF(AND(J30&lt;&gt;"",I30&lt;&gt;"",J30&lt;=I30),"Due soon",""))))</f>
        <v/>
      </c>
      <c r="L30" s="6" t="n"/>
      <c r="M30" s="6" t="n"/>
      <c r="N30" s="7" t="n"/>
      <c r="O30" s="7" t="n"/>
      <c r="P30" s="6" t="n"/>
      <c r="Q30" s="6" t="n"/>
      <c r="R30" s="12">
        <f>IF(K30="","",IF(G30&lt;&gt;"",G30,E30)+ROW()/100000)</f>
        <v/>
      </c>
    </row>
    <row r="31">
      <c r="A31" s="6" t="n"/>
      <c r="B31" s="6" t="n"/>
      <c r="C31" s="6" t="n"/>
      <c r="D31" s="7" t="n"/>
      <c r="E31" s="8" t="n"/>
      <c r="F31" s="6" t="n"/>
      <c r="G31" s="8" t="n"/>
      <c r="H31" s="9">
        <f>IF(OR(E31="",G31=""),"",E31-G31)</f>
        <v/>
      </c>
      <c r="I31" s="10" t="n"/>
      <c r="J31" s="9">
        <f>IF(OR(G31="",O31="Submitted",O31="Confirmed",O31="Missed"),"",G31-TODAY())</f>
        <v/>
      </c>
      <c r="K31" s="11">
        <f>IF(OR(O31="Submitted",O31="Confirmed",O31="Missed"),"",IF(AND(E31&lt;&gt;"",TODAY()&gt;E31),"Past funder deadline",IF(AND(G31&lt;&gt;"",TODAY()&gt;G31),"Overdue",IF(AND(J31&lt;&gt;"",I31&lt;&gt;"",J31&lt;=I31),"Due soon",""))))</f>
        <v/>
      </c>
      <c r="L31" s="6" t="n"/>
      <c r="M31" s="6" t="n"/>
      <c r="N31" s="7" t="n"/>
      <c r="O31" s="7" t="n"/>
      <c r="P31" s="6" t="n"/>
      <c r="Q31" s="6" t="n"/>
      <c r="R31" s="12">
        <f>IF(K31="","",IF(G31&lt;&gt;"",G31,E31)+ROW()/100000)</f>
        <v/>
      </c>
    </row>
    <row r="32">
      <c r="A32" s="6" t="n"/>
      <c r="B32" s="6" t="n"/>
      <c r="C32" s="6" t="n"/>
      <c r="D32" s="7" t="n"/>
      <c r="E32" s="8" t="n"/>
      <c r="F32" s="6" t="n"/>
      <c r="G32" s="8" t="n"/>
      <c r="H32" s="9">
        <f>IF(OR(E32="",G32=""),"",E32-G32)</f>
        <v/>
      </c>
      <c r="I32" s="10" t="n"/>
      <c r="J32" s="9">
        <f>IF(OR(G32="",O32="Submitted",O32="Confirmed",O32="Missed"),"",G32-TODAY())</f>
        <v/>
      </c>
      <c r="K32" s="11">
        <f>IF(OR(O32="Submitted",O32="Confirmed",O32="Missed"),"",IF(AND(E32&lt;&gt;"",TODAY()&gt;E32),"Past funder deadline",IF(AND(G32&lt;&gt;"",TODAY()&gt;G32),"Overdue",IF(AND(J32&lt;&gt;"",I32&lt;&gt;"",J32&lt;=I32),"Due soon",""))))</f>
        <v/>
      </c>
      <c r="L32" s="6" t="n"/>
      <c r="M32" s="6" t="n"/>
      <c r="N32" s="7" t="n"/>
      <c r="O32" s="7" t="n"/>
      <c r="P32" s="6" t="n"/>
      <c r="Q32" s="6" t="n"/>
      <c r="R32" s="12">
        <f>IF(K32="","",IF(G32&lt;&gt;"",G32,E32)+ROW()/100000)</f>
        <v/>
      </c>
    </row>
    <row r="33">
      <c r="A33" s="6" t="n"/>
      <c r="B33" s="6" t="n"/>
      <c r="C33" s="6" t="n"/>
      <c r="D33" s="7" t="n"/>
      <c r="E33" s="8" t="n"/>
      <c r="F33" s="6" t="n"/>
      <c r="G33" s="8" t="n"/>
      <c r="H33" s="9">
        <f>IF(OR(E33="",G33=""),"",E33-G33)</f>
        <v/>
      </c>
      <c r="I33" s="10" t="n"/>
      <c r="J33" s="9">
        <f>IF(OR(G33="",O33="Submitted",O33="Confirmed",O33="Missed"),"",G33-TODAY())</f>
        <v/>
      </c>
      <c r="K33" s="11">
        <f>IF(OR(O33="Submitted",O33="Confirmed",O33="Missed"),"",IF(AND(E33&lt;&gt;"",TODAY()&gt;E33),"Past funder deadline",IF(AND(G33&lt;&gt;"",TODAY()&gt;G33),"Overdue",IF(AND(J33&lt;&gt;"",I33&lt;&gt;"",J33&lt;=I33),"Due soon",""))))</f>
        <v/>
      </c>
      <c r="L33" s="6" t="n"/>
      <c r="M33" s="6" t="n"/>
      <c r="N33" s="7" t="n"/>
      <c r="O33" s="7" t="n"/>
      <c r="P33" s="6" t="n"/>
      <c r="Q33" s="6" t="n"/>
      <c r="R33" s="12">
        <f>IF(K33="","",IF(G33&lt;&gt;"",G33,E33)+ROW()/100000)</f>
        <v/>
      </c>
    </row>
    <row r="34">
      <c r="A34" s="6" t="n"/>
      <c r="B34" s="6" t="n"/>
      <c r="C34" s="6" t="n"/>
      <c r="D34" s="7" t="n"/>
      <c r="E34" s="8" t="n"/>
      <c r="F34" s="6" t="n"/>
      <c r="G34" s="8" t="n"/>
      <c r="H34" s="9">
        <f>IF(OR(E34="",G34=""),"",E34-G34)</f>
        <v/>
      </c>
      <c r="I34" s="10" t="n"/>
      <c r="J34" s="9">
        <f>IF(OR(G34="",O34="Submitted",O34="Confirmed",O34="Missed"),"",G34-TODAY())</f>
        <v/>
      </c>
      <c r="K34" s="11">
        <f>IF(OR(O34="Submitted",O34="Confirmed",O34="Missed"),"",IF(AND(E34&lt;&gt;"",TODAY()&gt;E34),"Past funder deadline",IF(AND(G34&lt;&gt;"",TODAY()&gt;G34),"Overdue",IF(AND(J34&lt;&gt;"",I34&lt;&gt;"",J34&lt;=I34),"Due soon",""))))</f>
        <v/>
      </c>
      <c r="L34" s="6" t="n"/>
      <c r="M34" s="6" t="n"/>
      <c r="N34" s="7" t="n"/>
      <c r="O34" s="7" t="n"/>
      <c r="P34" s="6" t="n"/>
      <c r="Q34" s="6" t="n"/>
      <c r="R34" s="12">
        <f>IF(K34="","",IF(G34&lt;&gt;"",G34,E34)+ROW()/100000)</f>
        <v/>
      </c>
    </row>
    <row r="35">
      <c r="A35" s="6" t="n"/>
      <c r="B35" s="6" t="n"/>
      <c r="C35" s="6" t="n"/>
      <c r="D35" s="7" t="n"/>
      <c r="E35" s="8" t="n"/>
      <c r="F35" s="6" t="n"/>
      <c r="G35" s="8" t="n"/>
      <c r="H35" s="9">
        <f>IF(OR(E35="",G35=""),"",E35-G35)</f>
        <v/>
      </c>
      <c r="I35" s="10" t="n"/>
      <c r="J35" s="9">
        <f>IF(OR(G35="",O35="Submitted",O35="Confirmed",O35="Missed"),"",G35-TODAY())</f>
        <v/>
      </c>
      <c r="K35" s="11">
        <f>IF(OR(O35="Submitted",O35="Confirmed",O35="Missed"),"",IF(AND(E35&lt;&gt;"",TODAY()&gt;E35),"Past funder deadline",IF(AND(G35&lt;&gt;"",TODAY()&gt;G35),"Overdue",IF(AND(J35&lt;&gt;"",I35&lt;&gt;"",J35&lt;=I35),"Due soon",""))))</f>
        <v/>
      </c>
      <c r="L35" s="6" t="n"/>
      <c r="M35" s="6" t="n"/>
      <c r="N35" s="7" t="n"/>
      <c r="O35" s="7" t="n"/>
      <c r="P35" s="6" t="n"/>
      <c r="Q35" s="6" t="n"/>
      <c r="R35" s="12">
        <f>IF(K35="","",IF(G35&lt;&gt;"",G35,E35)+ROW()/100000)</f>
        <v/>
      </c>
    </row>
    <row r="36">
      <c r="A36" s="6" t="n"/>
      <c r="B36" s="6" t="n"/>
      <c r="C36" s="6" t="n"/>
      <c r="D36" s="7" t="n"/>
      <c r="E36" s="8" t="n"/>
      <c r="F36" s="6" t="n"/>
      <c r="G36" s="8" t="n"/>
      <c r="H36" s="9">
        <f>IF(OR(E36="",G36=""),"",E36-G36)</f>
        <v/>
      </c>
      <c r="I36" s="10" t="n"/>
      <c r="J36" s="9">
        <f>IF(OR(G36="",O36="Submitted",O36="Confirmed",O36="Missed"),"",G36-TODAY())</f>
        <v/>
      </c>
      <c r="K36" s="11">
        <f>IF(OR(O36="Submitted",O36="Confirmed",O36="Missed"),"",IF(AND(E36&lt;&gt;"",TODAY()&gt;E36),"Past funder deadline",IF(AND(G36&lt;&gt;"",TODAY()&gt;G36),"Overdue",IF(AND(J36&lt;&gt;"",I36&lt;&gt;"",J36&lt;=I36),"Due soon",""))))</f>
        <v/>
      </c>
      <c r="L36" s="6" t="n"/>
      <c r="M36" s="6" t="n"/>
      <c r="N36" s="7" t="n"/>
      <c r="O36" s="7" t="n"/>
      <c r="P36" s="6" t="n"/>
      <c r="Q36" s="6" t="n"/>
      <c r="R36" s="12">
        <f>IF(K36="","",IF(G36&lt;&gt;"",G36,E36)+ROW()/100000)</f>
        <v/>
      </c>
    </row>
    <row r="37">
      <c r="A37" s="6" t="n"/>
      <c r="B37" s="6" t="n"/>
      <c r="C37" s="6" t="n"/>
      <c r="D37" s="7" t="n"/>
      <c r="E37" s="8" t="n"/>
      <c r="F37" s="6" t="n"/>
      <c r="G37" s="8" t="n"/>
      <c r="H37" s="9">
        <f>IF(OR(E37="",G37=""),"",E37-G37)</f>
        <v/>
      </c>
      <c r="I37" s="10" t="n"/>
      <c r="J37" s="9">
        <f>IF(OR(G37="",O37="Submitted",O37="Confirmed",O37="Missed"),"",G37-TODAY())</f>
        <v/>
      </c>
      <c r="K37" s="11">
        <f>IF(OR(O37="Submitted",O37="Confirmed",O37="Missed"),"",IF(AND(E37&lt;&gt;"",TODAY()&gt;E37),"Past funder deadline",IF(AND(G37&lt;&gt;"",TODAY()&gt;G37),"Overdue",IF(AND(J37&lt;&gt;"",I37&lt;&gt;"",J37&lt;=I37),"Due soon",""))))</f>
        <v/>
      </c>
      <c r="L37" s="6" t="n"/>
      <c r="M37" s="6" t="n"/>
      <c r="N37" s="7" t="n"/>
      <c r="O37" s="7" t="n"/>
      <c r="P37" s="6" t="n"/>
      <c r="Q37" s="6" t="n"/>
      <c r="R37" s="12">
        <f>IF(K37="","",IF(G37&lt;&gt;"",G37,E37)+ROW()/100000)</f>
        <v/>
      </c>
    </row>
    <row r="38">
      <c r="A38" s="6" t="n"/>
      <c r="B38" s="6" t="n"/>
      <c r="C38" s="6" t="n"/>
      <c r="D38" s="7" t="n"/>
      <c r="E38" s="8" t="n"/>
      <c r="F38" s="6" t="n"/>
      <c r="G38" s="8" t="n"/>
      <c r="H38" s="9">
        <f>IF(OR(E38="",G38=""),"",E38-G38)</f>
        <v/>
      </c>
      <c r="I38" s="10" t="n"/>
      <c r="J38" s="9">
        <f>IF(OR(G38="",O38="Submitted",O38="Confirmed",O38="Missed"),"",G38-TODAY())</f>
        <v/>
      </c>
      <c r="K38" s="11">
        <f>IF(OR(O38="Submitted",O38="Confirmed",O38="Missed"),"",IF(AND(E38&lt;&gt;"",TODAY()&gt;E38),"Past funder deadline",IF(AND(G38&lt;&gt;"",TODAY()&gt;G38),"Overdue",IF(AND(J38&lt;&gt;"",I38&lt;&gt;"",J38&lt;=I38),"Due soon",""))))</f>
        <v/>
      </c>
      <c r="L38" s="6" t="n"/>
      <c r="M38" s="6" t="n"/>
      <c r="N38" s="7" t="n"/>
      <c r="O38" s="7" t="n"/>
      <c r="P38" s="6" t="n"/>
      <c r="Q38" s="6" t="n"/>
      <c r="R38" s="12">
        <f>IF(K38="","",IF(G38&lt;&gt;"",G38,E38)+ROW()/100000)</f>
        <v/>
      </c>
    </row>
    <row r="39">
      <c r="A39" s="6" t="n"/>
      <c r="B39" s="6" t="n"/>
      <c r="C39" s="6" t="n"/>
      <c r="D39" s="7" t="n"/>
      <c r="E39" s="8" t="n"/>
      <c r="F39" s="6" t="n"/>
      <c r="G39" s="8" t="n"/>
      <c r="H39" s="9">
        <f>IF(OR(E39="",G39=""),"",E39-G39)</f>
        <v/>
      </c>
      <c r="I39" s="10" t="n"/>
      <c r="J39" s="9">
        <f>IF(OR(G39="",O39="Submitted",O39="Confirmed",O39="Missed"),"",G39-TODAY())</f>
        <v/>
      </c>
      <c r="K39" s="11">
        <f>IF(OR(O39="Submitted",O39="Confirmed",O39="Missed"),"",IF(AND(E39&lt;&gt;"",TODAY()&gt;E39),"Past funder deadline",IF(AND(G39&lt;&gt;"",TODAY()&gt;G39),"Overdue",IF(AND(J39&lt;&gt;"",I39&lt;&gt;"",J39&lt;=I39),"Due soon",""))))</f>
        <v/>
      </c>
      <c r="L39" s="6" t="n"/>
      <c r="M39" s="6" t="n"/>
      <c r="N39" s="7" t="n"/>
      <c r="O39" s="7" t="n"/>
      <c r="P39" s="6" t="n"/>
      <c r="Q39" s="6" t="n"/>
      <c r="R39" s="12">
        <f>IF(K39="","",IF(G39&lt;&gt;"",G39,E39)+ROW()/100000)</f>
        <v/>
      </c>
    </row>
    <row r="40">
      <c r="A40" s="6" t="n"/>
      <c r="B40" s="6" t="n"/>
      <c r="C40" s="6" t="n"/>
      <c r="D40" s="7" t="n"/>
      <c r="E40" s="8" t="n"/>
      <c r="F40" s="6" t="n"/>
      <c r="G40" s="8" t="n"/>
      <c r="H40" s="9">
        <f>IF(OR(E40="",G40=""),"",E40-G40)</f>
        <v/>
      </c>
      <c r="I40" s="10" t="n"/>
      <c r="J40" s="9">
        <f>IF(OR(G40="",O40="Submitted",O40="Confirmed",O40="Missed"),"",G40-TODAY())</f>
        <v/>
      </c>
      <c r="K40" s="11">
        <f>IF(OR(O40="Submitted",O40="Confirmed",O40="Missed"),"",IF(AND(E40&lt;&gt;"",TODAY()&gt;E40),"Past funder deadline",IF(AND(G40&lt;&gt;"",TODAY()&gt;G40),"Overdue",IF(AND(J40&lt;&gt;"",I40&lt;&gt;"",J40&lt;=I40),"Due soon",""))))</f>
        <v/>
      </c>
      <c r="L40" s="6" t="n"/>
      <c r="M40" s="6" t="n"/>
      <c r="N40" s="7" t="n"/>
      <c r="O40" s="7" t="n"/>
      <c r="P40" s="6" t="n"/>
      <c r="Q40" s="6" t="n"/>
      <c r="R40" s="12">
        <f>IF(K40="","",IF(G40&lt;&gt;"",G40,E40)+ROW()/100000)</f>
        <v/>
      </c>
    </row>
    <row r="41">
      <c r="A41" s="6" t="n"/>
      <c r="B41" s="6" t="n"/>
      <c r="C41" s="6" t="n"/>
      <c r="D41" s="7" t="n"/>
      <c r="E41" s="8" t="n"/>
      <c r="F41" s="6" t="n"/>
      <c r="G41" s="8" t="n"/>
      <c r="H41" s="9">
        <f>IF(OR(E41="",G41=""),"",E41-G41)</f>
        <v/>
      </c>
      <c r="I41" s="10" t="n"/>
      <c r="J41" s="9">
        <f>IF(OR(G41="",O41="Submitted",O41="Confirmed",O41="Missed"),"",G41-TODAY())</f>
        <v/>
      </c>
      <c r="K41" s="11">
        <f>IF(OR(O41="Submitted",O41="Confirmed",O41="Missed"),"",IF(AND(E41&lt;&gt;"",TODAY()&gt;E41),"Past funder deadline",IF(AND(G41&lt;&gt;"",TODAY()&gt;G41),"Overdue",IF(AND(J41&lt;&gt;"",I41&lt;&gt;"",J41&lt;=I41),"Due soon",""))))</f>
        <v/>
      </c>
      <c r="L41" s="6" t="n"/>
      <c r="M41" s="6" t="n"/>
      <c r="N41" s="7" t="n"/>
      <c r="O41" s="7" t="n"/>
      <c r="P41" s="6" t="n"/>
      <c r="Q41" s="6" t="n"/>
      <c r="R41" s="12">
        <f>IF(K41="","",IF(G41&lt;&gt;"",G41,E41)+ROW()/100000)</f>
        <v/>
      </c>
    </row>
    <row r="42">
      <c r="A42" s="6" t="n"/>
      <c r="B42" s="6" t="n"/>
      <c r="C42" s="6" t="n"/>
      <c r="D42" s="7" t="n"/>
      <c r="E42" s="8" t="n"/>
      <c r="F42" s="6" t="n"/>
      <c r="G42" s="8" t="n"/>
      <c r="H42" s="9">
        <f>IF(OR(E42="",G42=""),"",E42-G42)</f>
        <v/>
      </c>
      <c r="I42" s="10" t="n"/>
      <c r="J42" s="9">
        <f>IF(OR(G42="",O42="Submitted",O42="Confirmed",O42="Missed"),"",G42-TODAY())</f>
        <v/>
      </c>
      <c r="K42" s="11">
        <f>IF(OR(O42="Submitted",O42="Confirmed",O42="Missed"),"",IF(AND(E42&lt;&gt;"",TODAY()&gt;E42),"Past funder deadline",IF(AND(G42&lt;&gt;"",TODAY()&gt;G42),"Overdue",IF(AND(J42&lt;&gt;"",I42&lt;&gt;"",J42&lt;=I42),"Due soon",""))))</f>
        <v/>
      </c>
      <c r="L42" s="6" t="n"/>
      <c r="M42" s="6" t="n"/>
      <c r="N42" s="7" t="n"/>
      <c r="O42" s="7" t="n"/>
      <c r="P42" s="6" t="n"/>
      <c r="Q42" s="6" t="n"/>
      <c r="R42" s="12">
        <f>IF(K42="","",IF(G42&lt;&gt;"",G42,E42)+ROW()/100000)</f>
        <v/>
      </c>
    </row>
    <row r="43">
      <c r="A43" s="6" t="n"/>
      <c r="B43" s="6" t="n"/>
      <c r="C43" s="6" t="n"/>
      <c r="D43" s="7" t="n"/>
      <c r="E43" s="8" t="n"/>
      <c r="F43" s="6" t="n"/>
      <c r="G43" s="8" t="n"/>
      <c r="H43" s="9">
        <f>IF(OR(E43="",G43=""),"",E43-G43)</f>
        <v/>
      </c>
      <c r="I43" s="10" t="n"/>
      <c r="J43" s="9">
        <f>IF(OR(G43="",O43="Submitted",O43="Confirmed",O43="Missed"),"",G43-TODAY())</f>
        <v/>
      </c>
      <c r="K43" s="11">
        <f>IF(OR(O43="Submitted",O43="Confirmed",O43="Missed"),"",IF(AND(E43&lt;&gt;"",TODAY()&gt;E43),"Past funder deadline",IF(AND(G43&lt;&gt;"",TODAY()&gt;G43),"Overdue",IF(AND(J43&lt;&gt;"",I43&lt;&gt;"",J43&lt;=I43),"Due soon",""))))</f>
        <v/>
      </c>
      <c r="L43" s="6" t="n"/>
      <c r="M43" s="6" t="n"/>
      <c r="N43" s="7" t="n"/>
      <c r="O43" s="7" t="n"/>
      <c r="P43" s="6" t="n"/>
      <c r="Q43" s="6" t="n"/>
      <c r="R43" s="12">
        <f>IF(K43="","",IF(G43&lt;&gt;"",G43,E43)+ROW()/100000)</f>
        <v/>
      </c>
    </row>
    <row r="44">
      <c r="A44" s="6" t="n"/>
      <c r="B44" s="6" t="n"/>
      <c r="C44" s="6" t="n"/>
      <c r="D44" s="7" t="n"/>
      <c r="E44" s="8" t="n"/>
      <c r="F44" s="6" t="n"/>
      <c r="G44" s="8" t="n"/>
      <c r="H44" s="9">
        <f>IF(OR(E44="",G44=""),"",E44-G44)</f>
        <v/>
      </c>
      <c r="I44" s="10" t="n"/>
      <c r="J44" s="9">
        <f>IF(OR(G44="",O44="Submitted",O44="Confirmed",O44="Missed"),"",G44-TODAY())</f>
        <v/>
      </c>
      <c r="K44" s="11">
        <f>IF(OR(O44="Submitted",O44="Confirmed",O44="Missed"),"",IF(AND(E44&lt;&gt;"",TODAY()&gt;E44),"Past funder deadline",IF(AND(G44&lt;&gt;"",TODAY()&gt;G44),"Overdue",IF(AND(J44&lt;&gt;"",I44&lt;&gt;"",J44&lt;=I44),"Due soon",""))))</f>
        <v/>
      </c>
      <c r="L44" s="6" t="n"/>
      <c r="M44" s="6" t="n"/>
      <c r="N44" s="7" t="n"/>
      <c r="O44" s="7" t="n"/>
      <c r="P44" s="6" t="n"/>
      <c r="Q44" s="6" t="n"/>
      <c r="R44" s="12">
        <f>IF(K44="","",IF(G44&lt;&gt;"",G44,E44)+ROW()/100000)</f>
        <v/>
      </c>
    </row>
    <row r="45">
      <c r="A45" s="6" t="n"/>
      <c r="B45" s="6" t="n"/>
      <c r="C45" s="6" t="n"/>
      <c r="D45" s="7" t="n"/>
      <c r="E45" s="8" t="n"/>
      <c r="F45" s="6" t="n"/>
      <c r="G45" s="8" t="n"/>
      <c r="H45" s="9">
        <f>IF(OR(E45="",G45=""),"",E45-G45)</f>
        <v/>
      </c>
      <c r="I45" s="10" t="n"/>
      <c r="J45" s="9">
        <f>IF(OR(G45="",O45="Submitted",O45="Confirmed",O45="Missed"),"",G45-TODAY())</f>
        <v/>
      </c>
      <c r="K45" s="11">
        <f>IF(OR(O45="Submitted",O45="Confirmed",O45="Missed"),"",IF(AND(E45&lt;&gt;"",TODAY()&gt;E45),"Past funder deadline",IF(AND(G45&lt;&gt;"",TODAY()&gt;G45),"Overdue",IF(AND(J45&lt;&gt;"",I45&lt;&gt;"",J45&lt;=I45),"Due soon",""))))</f>
        <v/>
      </c>
      <c r="L45" s="6" t="n"/>
      <c r="M45" s="6" t="n"/>
      <c r="N45" s="7" t="n"/>
      <c r="O45" s="7" t="n"/>
      <c r="P45" s="6" t="n"/>
      <c r="Q45" s="6" t="n"/>
      <c r="R45" s="12">
        <f>IF(K45="","",IF(G45&lt;&gt;"",G45,E45)+ROW()/100000)</f>
        <v/>
      </c>
    </row>
    <row r="46">
      <c r="A46" s="6" t="n"/>
      <c r="B46" s="6" t="n"/>
      <c r="C46" s="6" t="n"/>
      <c r="D46" s="7" t="n"/>
      <c r="E46" s="8" t="n"/>
      <c r="F46" s="6" t="n"/>
      <c r="G46" s="8" t="n"/>
      <c r="H46" s="9">
        <f>IF(OR(E46="",G46=""),"",E46-G46)</f>
        <v/>
      </c>
      <c r="I46" s="10" t="n"/>
      <c r="J46" s="9">
        <f>IF(OR(G46="",O46="Submitted",O46="Confirmed",O46="Missed"),"",G46-TODAY())</f>
        <v/>
      </c>
      <c r="K46" s="11">
        <f>IF(OR(O46="Submitted",O46="Confirmed",O46="Missed"),"",IF(AND(E46&lt;&gt;"",TODAY()&gt;E46),"Past funder deadline",IF(AND(G46&lt;&gt;"",TODAY()&gt;G46),"Overdue",IF(AND(J46&lt;&gt;"",I46&lt;&gt;"",J46&lt;=I46),"Due soon",""))))</f>
        <v/>
      </c>
      <c r="L46" s="6" t="n"/>
      <c r="M46" s="6" t="n"/>
      <c r="N46" s="7" t="n"/>
      <c r="O46" s="7" t="n"/>
      <c r="P46" s="6" t="n"/>
      <c r="Q46" s="6" t="n"/>
      <c r="R46" s="12">
        <f>IF(K46="","",IF(G46&lt;&gt;"",G46,E46)+ROW()/100000)</f>
        <v/>
      </c>
    </row>
    <row r="47">
      <c r="A47" s="6" t="n"/>
      <c r="B47" s="6" t="n"/>
      <c r="C47" s="6" t="n"/>
      <c r="D47" s="7" t="n"/>
      <c r="E47" s="8" t="n"/>
      <c r="F47" s="6" t="n"/>
      <c r="G47" s="8" t="n"/>
      <c r="H47" s="9">
        <f>IF(OR(E47="",G47=""),"",E47-G47)</f>
        <v/>
      </c>
      <c r="I47" s="10" t="n"/>
      <c r="J47" s="9">
        <f>IF(OR(G47="",O47="Submitted",O47="Confirmed",O47="Missed"),"",G47-TODAY())</f>
        <v/>
      </c>
      <c r="K47" s="11">
        <f>IF(OR(O47="Submitted",O47="Confirmed",O47="Missed"),"",IF(AND(E47&lt;&gt;"",TODAY()&gt;E47),"Past funder deadline",IF(AND(G47&lt;&gt;"",TODAY()&gt;G47),"Overdue",IF(AND(J47&lt;&gt;"",I47&lt;&gt;"",J47&lt;=I47),"Due soon",""))))</f>
        <v/>
      </c>
      <c r="L47" s="6" t="n"/>
      <c r="M47" s="6" t="n"/>
      <c r="N47" s="7" t="n"/>
      <c r="O47" s="7" t="n"/>
      <c r="P47" s="6" t="n"/>
      <c r="Q47" s="6" t="n"/>
      <c r="R47" s="12">
        <f>IF(K47="","",IF(G47&lt;&gt;"",G47,E47)+ROW()/100000)</f>
        <v/>
      </c>
    </row>
    <row r="48">
      <c r="A48" s="6" t="n"/>
      <c r="B48" s="6" t="n"/>
      <c r="C48" s="6" t="n"/>
      <c r="D48" s="7" t="n"/>
      <c r="E48" s="8" t="n"/>
      <c r="F48" s="6" t="n"/>
      <c r="G48" s="8" t="n"/>
      <c r="H48" s="9">
        <f>IF(OR(E48="",G48=""),"",E48-G48)</f>
        <v/>
      </c>
      <c r="I48" s="10" t="n"/>
      <c r="J48" s="9">
        <f>IF(OR(G48="",O48="Submitted",O48="Confirmed",O48="Missed"),"",G48-TODAY())</f>
        <v/>
      </c>
      <c r="K48" s="11">
        <f>IF(OR(O48="Submitted",O48="Confirmed",O48="Missed"),"",IF(AND(E48&lt;&gt;"",TODAY()&gt;E48),"Past funder deadline",IF(AND(G48&lt;&gt;"",TODAY()&gt;G48),"Overdue",IF(AND(J48&lt;&gt;"",I48&lt;&gt;"",J48&lt;=I48),"Due soon",""))))</f>
        <v/>
      </c>
      <c r="L48" s="6" t="n"/>
      <c r="M48" s="6" t="n"/>
      <c r="N48" s="7" t="n"/>
      <c r="O48" s="7" t="n"/>
      <c r="P48" s="6" t="n"/>
      <c r="Q48" s="6" t="n"/>
      <c r="R48" s="12">
        <f>IF(K48="","",IF(G48&lt;&gt;"",G48,E48)+ROW()/100000)</f>
        <v/>
      </c>
    </row>
    <row r="49">
      <c r="A49" s="6" t="n"/>
      <c r="B49" s="6" t="n"/>
      <c r="C49" s="6" t="n"/>
      <c r="D49" s="7" t="n"/>
      <c r="E49" s="8" t="n"/>
      <c r="F49" s="6" t="n"/>
      <c r="G49" s="8" t="n"/>
      <c r="H49" s="9">
        <f>IF(OR(E49="",G49=""),"",E49-G49)</f>
        <v/>
      </c>
      <c r="I49" s="10" t="n"/>
      <c r="J49" s="9">
        <f>IF(OR(G49="",O49="Submitted",O49="Confirmed",O49="Missed"),"",G49-TODAY())</f>
        <v/>
      </c>
      <c r="K49" s="11">
        <f>IF(OR(O49="Submitted",O49="Confirmed",O49="Missed"),"",IF(AND(E49&lt;&gt;"",TODAY()&gt;E49),"Past funder deadline",IF(AND(G49&lt;&gt;"",TODAY()&gt;G49),"Overdue",IF(AND(J49&lt;&gt;"",I49&lt;&gt;"",J49&lt;=I49),"Due soon",""))))</f>
        <v/>
      </c>
      <c r="L49" s="6" t="n"/>
      <c r="M49" s="6" t="n"/>
      <c r="N49" s="7" t="n"/>
      <c r="O49" s="7" t="n"/>
      <c r="P49" s="6" t="n"/>
      <c r="Q49" s="6" t="n"/>
      <c r="R49" s="12">
        <f>IF(K49="","",IF(G49&lt;&gt;"",G49,E49)+ROW()/100000)</f>
        <v/>
      </c>
    </row>
    <row r="50">
      <c r="A50" s="6" t="n"/>
      <c r="B50" s="6" t="n"/>
      <c r="C50" s="6" t="n"/>
      <c r="D50" s="7" t="n"/>
      <c r="E50" s="8" t="n"/>
      <c r="F50" s="6" t="n"/>
      <c r="G50" s="8" t="n"/>
      <c r="H50" s="9">
        <f>IF(OR(E50="",G50=""),"",E50-G50)</f>
        <v/>
      </c>
      <c r="I50" s="10" t="n"/>
      <c r="J50" s="9">
        <f>IF(OR(G50="",O50="Submitted",O50="Confirmed",O50="Missed"),"",G50-TODAY())</f>
        <v/>
      </c>
      <c r="K50" s="11">
        <f>IF(OR(O50="Submitted",O50="Confirmed",O50="Missed"),"",IF(AND(E50&lt;&gt;"",TODAY()&gt;E50),"Past funder deadline",IF(AND(G50&lt;&gt;"",TODAY()&gt;G50),"Overdue",IF(AND(J50&lt;&gt;"",I50&lt;&gt;"",J50&lt;=I50),"Due soon",""))))</f>
        <v/>
      </c>
      <c r="L50" s="6" t="n"/>
      <c r="M50" s="6" t="n"/>
      <c r="N50" s="7" t="n"/>
      <c r="O50" s="7" t="n"/>
      <c r="P50" s="6" t="n"/>
      <c r="Q50" s="6" t="n"/>
      <c r="R50" s="12">
        <f>IF(K50="","",IF(G50&lt;&gt;"",G50,E50)+ROW()/100000)</f>
        <v/>
      </c>
    </row>
    <row r="51">
      <c r="A51" s="6" t="n"/>
      <c r="B51" s="6" t="n"/>
      <c r="C51" s="6" t="n"/>
      <c r="D51" s="7" t="n"/>
      <c r="E51" s="8" t="n"/>
      <c r="F51" s="6" t="n"/>
      <c r="G51" s="8" t="n"/>
      <c r="H51" s="9">
        <f>IF(OR(E51="",G51=""),"",E51-G51)</f>
        <v/>
      </c>
      <c r="I51" s="10" t="n"/>
      <c r="J51" s="9">
        <f>IF(OR(G51="",O51="Submitted",O51="Confirmed",O51="Missed"),"",G51-TODAY())</f>
        <v/>
      </c>
      <c r="K51" s="11">
        <f>IF(OR(O51="Submitted",O51="Confirmed",O51="Missed"),"",IF(AND(E51&lt;&gt;"",TODAY()&gt;E51),"Past funder deadline",IF(AND(G51&lt;&gt;"",TODAY()&gt;G51),"Overdue",IF(AND(J51&lt;&gt;"",I51&lt;&gt;"",J51&lt;=I51),"Due soon",""))))</f>
        <v/>
      </c>
      <c r="L51" s="6" t="n"/>
      <c r="M51" s="6" t="n"/>
      <c r="N51" s="7" t="n"/>
      <c r="O51" s="7" t="n"/>
      <c r="P51" s="6" t="n"/>
      <c r="Q51" s="6" t="n"/>
      <c r="R51" s="12">
        <f>IF(K51="","",IF(G51&lt;&gt;"",G51,E51)+ROW()/100000)</f>
        <v/>
      </c>
    </row>
    <row r="52">
      <c r="A52" s="6" t="n"/>
      <c r="B52" s="6" t="n"/>
      <c r="C52" s="6" t="n"/>
      <c r="D52" s="7" t="n"/>
      <c r="E52" s="8" t="n"/>
      <c r="F52" s="6" t="n"/>
      <c r="G52" s="8" t="n"/>
      <c r="H52" s="9">
        <f>IF(OR(E52="",G52=""),"",E52-G52)</f>
        <v/>
      </c>
      <c r="I52" s="10" t="n"/>
      <c r="J52" s="9">
        <f>IF(OR(G52="",O52="Submitted",O52="Confirmed",O52="Missed"),"",G52-TODAY())</f>
        <v/>
      </c>
      <c r="K52" s="11">
        <f>IF(OR(O52="Submitted",O52="Confirmed",O52="Missed"),"",IF(AND(E52&lt;&gt;"",TODAY()&gt;E52),"Past funder deadline",IF(AND(G52&lt;&gt;"",TODAY()&gt;G52),"Overdue",IF(AND(J52&lt;&gt;"",I52&lt;&gt;"",J52&lt;=I52),"Due soon",""))))</f>
        <v/>
      </c>
      <c r="L52" s="6" t="n"/>
      <c r="M52" s="6" t="n"/>
      <c r="N52" s="7" t="n"/>
      <c r="O52" s="7" t="n"/>
      <c r="P52" s="6" t="n"/>
      <c r="Q52" s="6" t="n"/>
      <c r="R52" s="12">
        <f>IF(K52="","",IF(G52&lt;&gt;"",G52,E52)+ROW()/100000)</f>
        <v/>
      </c>
    </row>
    <row r="53">
      <c r="A53" s="6" t="n"/>
      <c r="B53" s="6" t="n"/>
      <c r="C53" s="6" t="n"/>
      <c r="D53" s="7" t="n"/>
      <c r="E53" s="8" t="n"/>
      <c r="F53" s="6" t="n"/>
      <c r="G53" s="8" t="n"/>
      <c r="H53" s="9">
        <f>IF(OR(E53="",G53=""),"",E53-G53)</f>
        <v/>
      </c>
      <c r="I53" s="10" t="n"/>
      <c r="J53" s="9">
        <f>IF(OR(G53="",O53="Submitted",O53="Confirmed",O53="Missed"),"",G53-TODAY())</f>
        <v/>
      </c>
      <c r="K53" s="11">
        <f>IF(OR(O53="Submitted",O53="Confirmed",O53="Missed"),"",IF(AND(E53&lt;&gt;"",TODAY()&gt;E53),"Past funder deadline",IF(AND(G53&lt;&gt;"",TODAY()&gt;G53),"Overdue",IF(AND(J53&lt;&gt;"",I53&lt;&gt;"",J53&lt;=I53),"Due soon",""))))</f>
        <v/>
      </c>
      <c r="L53" s="6" t="n"/>
      <c r="M53" s="6" t="n"/>
      <c r="N53" s="7" t="n"/>
      <c r="O53" s="7" t="n"/>
      <c r="P53" s="6" t="n"/>
      <c r="Q53" s="6" t="n"/>
      <c r="R53" s="12">
        <f>IF(K53="","",IF(G53&lt;&gt;"",G53,E53)+ROW()/100000)</f>
        <v/>
      </c>
    </row>
    <row r="54">
      <c r="A54" s="6" t="n"/>
      <c r="B54" s="6" t="n"/>
      <c r="C54" s="6" t="n"/>
      <c r="D54" s="7" t="n"/>
      <c r="E54" s="8" t="n"/>
      <c r="F54" s="6" t="n"/>
      <c r="G54" s="8" t="n"/>
      <c r="H54" s="9">
        <f>IF(OR(E54="",G54=""),"",E54-G54)</f>
        <v/>
      </c>
      <c r="I54" s="10" t="n"/>
      <c r="J54" s="9">
        <f>IF(OR(G54="",O54="Submitted",O54="Confirmed",O54="Missed"),"",G54-TODAY())</f>
        <v/>
      </c>
      <c r="K54" s="11">
        <f>IF(OR(O54="Submitted",O54="Confirmed",O54="Missed"),"",IF(AND(E54&lt;&gt;"",TODAY()&gt;E54),"Past funder deadline",IF(AND(G54&lt;&gt;"",TODAY()&gt;G54),"Overdue",IF(AND(J54&lt;&gt;"",I54&lt;&gt;"",J54&lt;=I54),"Due soon",""))))</f>
        <v/>
      </c>
      <c r="L54" s="6" t="n"/>
      <c r="M54" s="6" t="n"/>
      <c r="N54" s="7" t="n"/>
      <c r="O54" s="7" t="n"/>
      <c r="P54" s="6" t="n"/>
      <c r="Q54" s="6" t="n"/>
      <c r="R54" s="12">
        <f>IF(K54="","",IF(G54&lt;&gt;"",G54,E54)+ROW()/100000)</f>
        <v/>
      </c>
    </row>
    <row r="55">
      <c r="A55" s="6" t="n"/>
      <c r="B55" s="6" t="n"/>
      <c r="C55" s="6" t="n"/>
      <c r="D55" s="7" t="n"/>
      <c r="E55" s="8" t="n"/>
      <c r="F55" s="6" t="n"/>
      <c r="G55" s="8" t="n"/>
      <c r="H55" s="9">
        <f>IF(OR(E55="",G55=""),"",E55-G55)</f>
        <v/>
      </c>
      <c r="I55" s="10" t="n"/>
      <c r="J55" s="9">
        <f>IF(OR(G55="",O55="Submitted",O55="Confirmed",O55="Missed"),"",G55-TODAY())</f>
        <v/>
      </c>
      <c r="K55" s="11">
        <f>IF(OR(O55="Submitted",O55="Confirmed",O55="Missed"),"",IF(AND(E55&lt;&gt;"",TODAY()&gt;E55),"Past funder deadline",IF(AND(G55&lt;&gt;"",TODAY()&gt;G55),"Overdue",IF(AND(J55&lt;&gt;"",I55&lt;&gt;"",J55&lt;=I55),"Due soon",""))))</f>
        <v/>
      </c>
      <c r="L55" s="6" t="n"/>
      <c r="M55" s="6" t="n"/>
      <c r="N55" s="7" t="n"/>
      <c r="O55" s="7" t="n"/>
      <c r="P55" s="6" t="n"/>
      <c r="Q55" s="6" t="n"/>
      <c r="R55" s="12">
        <f>IF(K55="","",IF(G55&lt;&gt;"",G55,E55)+ROW()/100000)</f>
        <v/>
      </c>
    </row>
    <row r="56">
      <c r="A56" s="6" t="n"/>
      <c r="B56" s="6" t="n"/>
      <c r="C56" s="6" t="n"/>
      <c r="D56" s="7" t="n"/>
      <c r="E56" s="8" t="n"/>
      <c r="F56" s="6" t="n"/>
      <c r="G56" s="8" t="n"/>
      <c r="H56" s="9">
        <f>IF(OR(E56="",G56=""),"",E56-G56)</f>
        <v/>
      </c>
      <c r="I56" s="10" t="n"/>
      <c r="J56" s="9">
        <f>IF(OR(G56="",O56="Submitted",O56="Confirmed",O56="Missed"),"",G56-TODAY())</f>
        <v/>
      </c>
      <c r="K56" s="11">
        <f>IF(OR(O56="Submitted",O56="Confirmed",O56="Missed"),"",IF(AND(E56&lt;&gt;"",TODAY()&gt;E56),"Past funder deadline",IF(AND(G56&lt;&gt;"",TODAY()&gt;G56),"Overdue",IF(AND(J56&lt;&gt;"",I56&lt;&gt;"",J56&lt;=I56),"Due soon",""))))</f>
        <v/>
      </c>
      <c r="L56" s="6" t="n"/>
      <c r="M56" s="6" t="n"/>
      <c r="N56" s="7" t="n"/>
      <c r="O56" s="7" t="n"/>
      <c r="P56" s="6" t="n"/>
      <c r="Q56" s="6" t="n"/>
      <c r="R56" s="12">
        <f>IF(K56="","",IF(G56&lt;&gt;"",G56,E56)+ROW()/100000)</f>
        <v/>
      </c>
    </row>
    <row r="57">
      <c r="A57" s="6" t="n"/>
      <c r="B57" s="6" t="n"/>
      <c r="C57" s="6" t="n"/>
      <c r="D57" s="7" t="n"/>
      <c r="E57" s="8" t="n"/>
      <c r="F57" s="6" t="n"/>
      <c r="G57" s="8" t="n"/>
      <c r="H57" s="9">
        <f>IF(OR(E57="",G57=""),"",E57-G57)</f>
        <v/>
      </c>
      <c r="I57" s="10" t="n"/>
      <c r="J57" s="9">
        <f>IF(OR(G57="",O57="Submitted",O57="Confirmed",O57="Missed"),"",G57-TODAY())</f>
        <v/>
      </c>
      <c r="K57" s="11">
        <f>IF(OR(O57="Submitted",O57="Confirmed",O57="Missed"),"",IF(AND(E57&lt;&gt;"",TODAY()&gt;E57),"Past funder deadline",IF(AND(G57&lt;&gt;"",TODAY()&gt;G57),"Overdue",IF(AND(J57&lt;&gt;"",I57&lt;&gt;"",J57&lt;=I57),"Due soon",""))))</f>
        <v/>
      </c>
      <c r="L57" s="6" t="n"/>
      <c r="M57" s="6" t="n"/>
      <c r="N57" s="7" t="n"/>
      <c r="O57" s="7" t="n"/>
      <c r="P57" s="6" t="n"/>
      <c r="Q57" s="6" t="n"/>
      <c r="R57" s="12">
        <f>IF(K57="","",IF(G57&lt;&gt;"",G57,E57)+ROW()/100000)</f>
        <v/>
      </c>
    </row>
    <row r="58">
      <c r="A58" s="6" t="n"/>
      <c r="B58" s="6" t="n"/>
      <c r="C58" s="6" t="n"/>
      <c r="D58" s="7" t="n"/>
      <c r="E58" s="8" t="n"/>
      <c r="F58" s="6" t="n"/>
      <c r="G58" s="8" t="n"/>
      <c r="H58" s="9">
        <f>IF(OR(E58="",G58=""),"",E58-G58)</f>
        <v/>
      </c>
      <c r="I58" s="10" t="n"/>
      <c r="J58" s="9">
        <f>IF(OR(G58="",O58="Submitted",O58="Confirmed",O58="Missed"),"",G58-TODAY())</f>
        <v/>
      </c>
      <c r="K58" s="11">
        <f>IF(OR(O58="Submitted",O58="Confirmed",O58="Missed"),"",IF(AND(E58&lt;&gt;"",TODAY()&gt;E58),"Past funder deadline",IF(AND(G58&lt;&gt;"",TODAY()&gt;G58),"Overdue",IF(AND(J58&lt;&gt;"",I58&lt;&gt;"",J58&lt;=I58),"Due soon",""))))</f>
        <v/>
      </c>
      <c r="L58" s="6" t="n"/>
      <c r="M58" s="6" t="n"/>
      <c r="N58" s="7" t="n"/>
      <c r="O58" s="7" t="n"/>
      <c r="P58" s="6" t="n"/>
      <c r="Q58" s="6" t="n"/>
      <c r="R58" s="12">
        <f>IF(K58="","",IF(G58&lt;&gt;"",G58,E58)+ROW()/100000)</f>
        <v/>
      </c>
    </row>
    <row r="59">
      <c r="A59" s="6" t="n"/>
      <c r="B59" s="6" t="n"/>
      <c r="C59" s="6" t="n"/>
      <c r="D59" s="7" t="n"/>
      <c r="E59" s="8" t="n"/>
      <c r="F59" s="6" t="n"/>
      <c r="G59" s="8" t="n"/>
      <c r="H59" s="9">
        <f>IF(OR(E59="",G59=""),"",E59-G59)</f>
        <v/>
      </c>
      <c r="I59" s="10" t="n"/>
      <c r="J59" s="9">
        <f>IF(OR(G59="",O59="Submitted",O59="Confirmed",O59="Missed"),"",G59-TODAY())</f>
        <v/>
      </c>
      <c r="K59" s="11">
        <f>IF(OR(O59="Submitted",O59="Confirmed",O59="Missed"),"",IF(AND(E59&lt;&gt;"",TODAY()&gt;E59),"Past funder deadline",IF(AND(G59&lt;&gt;"",TODAY()&gt;G59),"Overdue",IF(AND(J59&lt;&gt;"",I59&lt;&gt;"",J59&lt;=I59),"Due soon",""))))</f>
        <v/>
      </c>
      <c r="L59" s="6" t="n"/>
      <c r="M59" s="6" t="n"/>
      <c r="N59" s="7" t="n"/>
      <c r="O59" s="7" t="n"/>
      <c r="P59" s="6" t="n"/>
      <c r="Q59" s="6" t="n"/>
      <c r="R59" s="12">
        <f>IF(K59="","",IF(G59&lt;&gt;"",G59,E59)+ROW()/100000)</f>
        <v/>
      </c>
    </row>
    <row r="60">
      <c r="A60" s="6" t="n"/>
      <c r="B60" s="6" t="n"/>
      <c r="C60" s="6" t="n"/>
      <c r="D60" s="7" t="n"/>
      <c r="E60" s="8" t="n"/>
      <c r="F60" s="6" t="n"/>
      <c r="G60" s="8" t="n"/>
      <c r="H60" s="9">
        <f>IF(OR(E60="",G60=""),"",E60-G60)</f>
        <v/>
      </c>
      <c r="I60" s="10" t="n"/>
      <c r="J60" s="9">
        <f>IF(OR(G60="",O60="Submitted",O60="Confirmed",O60="Missed"),"",G60-TODAY())</f>
        <v/>
      </c>
      <c r="K60" s="11">
        <f>IF(OR(O60="Submitted",O60="Confirmed",O60="Missed"),"",IF(AND(E60&lt;&gt;"",TODAY()&gt;E60),"Past funder deadline",IF(AND(G60&lt;&gt;"",TODAY()&gt;G60),"Overdue",IF(AND(J60&lt;&gt;"",I60&lt;&gt;"",J60&lt;=I60),"Due soon",""))))</f>
        <v/>
      </c>
      <c r="L60" s="6" t="n"/>
      <c r="M60" s="6" t="n"/>
      <c r="N60" s="7" t="n"/>
      <c r="O60" s="7" t="n"/>
      <c r="P60" s="6" t="n"/>
      <c r="Q60" s="6" t="n"/>
      <c r="R60" s="12">
        <f>IF(K60="","",IF(G60&lt;&gt;"",G60,E60)+ROW()/100000)</f>
        <v/>
      </c>
    </row>
    <row r="61">
      <c r="A61" s="6" t="n"/>
      <c r="B61" s="6" t="n"/>
      <c r="C61" s="6" t="n"/>
      <c r="D61" s="7" t="n"/>
      <c r="E61" s="8" t="n"/>
      <c r="F61" s="6" t="n"/>
      <c r="G61" s="8" t="n"/>
      <c r="H61" s="9">
        <f>IF(OR(E61="",G61=""),"",E61-G61)</f>
        <v/>
      </c>
      <c r="I61" s="10" t="n"/>
      <c r="J61" s="9">
        <f>IF(OR(G61="",O61="Submitted",O61="Confirmed",O61="Missed"),"",G61-TODAY())</f>
        <v/>
      </c>
      <c r="K61" s="11">
        <f>IF(OR(O61="Submitted",O61="Confirmed",O61="Missed"),"",IF(AND(E61&lt;&gt;"",TODAY()&gt;E61),"Past funder deadline",IF(AND(G61&lt;&gt;"",TODAY()&gt;G61),"Overdue",IF(AND(J61&lt;&gt;"",I61&lt;&gt;"",J61&lt;=I61),"Due soon",""))))</f>
        <v/>
      </c>
      <c r="L61" s="6" t="n"/>
      <c r="M61" s="6" t="n"/>
      <c r="N61" s="7" t="n"/>
      <c r="O61" s="7" t="n"/>
      <c r="P61" s="6" t="n"/>
      <c r="Q61" s="6" t="n"/>
      <c r="R61" s="12">
        <f>IF(K61="","",IF(G61&lt;&gt;"",G61,E61)+ROW()/100000)</f>
        <v/>
      </c>
    </row>
    <row r="62">
      <c r="A62" s="6" t="n"/>
      <c r="B62" s="6" t="n"/>
      <c r="C62" s="6" t="n"/>
      <c r="D62" s="7" t="n"/>
      <c r="E62" s="8" t="n"/>
      <c r="F62" s="6" t="n"/>
      <c r="G62" s="8" t="n"/>
      <c r="H62" s="9">
        <f>IF(OR(E62="",G62=""),"",E62-G62)</f>
        <v/>
      </c>
      <c r="I62" s="10" t="n"/>
      <c r="J62" s="9">
        <f>IF(OR(G62="",O62="Submitted",O62="Confirmed",O62="Missed"),"",G62-TODAY())</f>
        <v/>
      </c>
      <c r="K62" s="11">
        <f>IF(OR(O62="Submitted",O62="Confirmed",O62="Missed"),"",IF(AND(E62&lt;&gt;"",TODAY()&gt;E62),"Past funder deadline",IF(AND(G62&lt;&gt;"",TODAY()&gt;G62),"Overdue",IF(AND(J62&lt;&gt;"",I62&lt;&gt;"",J62&lt;=I62),"Due soon",""))))</f>
        <v/>
      </c>
      <c r="L62" s="6" t="n"/>
      <c r="M62" s="6" t="n"/>
      <c r="N62" s="7" t="n"/>
      <c r="O62" s="7" t="n"/>
      <c r="P62" s="6" t="n"/>
      <c r="Q62" s="6" t="n"/>
      <c r="R62" s="12">
        <f>IF(K62="","",IF(G62&lt;&gt;"",G62,E62)+ROW()/100000)</f>
        <v/>
      </c>
    </row>
    <row r="63">
      <c r="A63" s="6" t="n"/>
      <c r="B63" s="6" t="n"/>
      <c r="C63" s="6" t="n"/>
      <c r="D63" s="7" t="n"/>
      <c r="E63" s="8" t="n"/>
      <c r="F63" s="6" t="n"/>
      <c r="G63" s="8" t="n"/>
      <c r="H63" s="9">
        <f>IF(OR(E63="",G63=""),"",E63-G63)</f>
        <v/>
      </c>
      <c r="I63" s="10" t="n"/>
      <c r="J63" s="9">
        <f>IF(OR(G63="",O63="Submitted",O63="Confirmed",O63="Missed"),"",G63-TODAY())</f>
        <v/>
      </c>
      <c r="K63" s="11">
        <f>IF(OR(O63="Submitted",O63="Confirmed",O63="Missed"),"",IF(AND(E63&lt;&gt;"",TODAY()&gt;E63),"Past funder deadline",IF(AND(G63&lt;&gt;"",TODAY()&gt;G63),"Overdue",IF(AND(J63&lt;&gt;"",I63&lt;&gt;"",J63&lt;=I63),"Due soon",""))))</f>
        <v/>
      </c>
      <c r="L63" s="6" t="n"/>
      <c r="M63" s="6" t="n"/>
      <c r="N63" s="7" t="n"/>
      <c r="O63" s="7" t="n"/>
      <c r="P63" s="6" t="n"/>
      <c r="Q63" s="6" t="n"/>
      <c r="R63" s="12">
        <f>IF(K63="","",IF(G63&lt;&gt;"",G63,E63)+ROW()/100000)</f>
        <v/>
      </c>
    </row>
    <row r="64">
      <c r="A64" s="6" t="n"/>
      <c r="B64" s="6" t="n"/>
      <c r="C64" s="6" t="n"/>
      <c r="D64" s="7" t="n"/>
      <c r="E64" s="8" t="n"/>
      <c r="F64" s="6" t="n"/>
      <c r="G64" s="8" t="n"/>
      <c r="H64" s="9">
        <f>IF(OR(E64="",G64=""),"",E64-G64)</f>
        <v/>
      </c>
      <c r="I64" s="10" t="n"/>
      <c r="J64" s="9">
        <f>IF(OR(G64="",O64="Submitted",O64="Confirmed",O64="Missed"),"",G64-TODAY())</f>
        <v/>
      </c>
      <c r="K64" s="11">
        <f>IF(OR(O64="Submitted",O64="Confirmed",O64="Missed"),"",IF(AND(E64&lt;&gt;"",TODAY()&gt;E64),"Past funder deadline",IF(AND(G64&lt;&gt;"",TODAY()&gt;G64),"Overdue",IF(AND(J64&lt;&gt;"",I64&lt;&gt;"",J64&lt;=I64),"Due soon",""))))</f>
        <v/>
      </c>
      <c r="L64" s="6" t="n"/>
      <c r="M64" s="6" t="n"/>
      <c r="N64" s="7" t="n"/>
      <c r="O64" s="7" t="n"/>
      <c r="P64" s="6" t="n"/>
      <c r="Q64" s="6" t="n"/>
      <c r="R64" s="12">
        <f>IF(K64="","",IF(G64&lt;&gt;"",G64,E64)+ROW()/100000)</f>
        <v/>
      </c>
    </row>
    <row r="65">
      <c r="A65" s="6" t="n"/>
      <c r="B65" s="6" t="n"/>
      <c r="C65" s="6" t="n"/>
      <c r="D65" s="7" t="n"/>
      <c r="E65" s="8" t="n"/>
      <c r="F65" s="6" t="n"/>
      <c r="G65" s="8" t="n"/>
      <c r="H65" s="9">
        <f>IF(OR(E65="",G65=""),"",E65-G65)</f>
        <v/>
      </c>
      <c r="I65" s="10" t="n"/>
      <c r="J65" s="9">
        <f>IF(OR(G65="",O65="Submitted",O65="Confirmed",O65="Missed"),"",G65-TODAY())</f>
        <v/>
      </c>
      <c r="K65" s="11">
        <f>IF(OR(O65="Submitted",O65="Confirmed",O65="Missed"),"",IF(AND(E65&lt;&gt;"",TODAY()&gt;E65),"Past funder deadline",IF(AND(G65&lt;&gt;"",TODAY()&gt;G65),"Overdue",IF(AND(J65&lt;&gt;"",I65&lt;&gt;"",J65&lt;=I65),"Due soon",""))))</f>
        <v/>
      </c>
      <c r="L65" s="6" t="n"/>
      <c r="M65" s="6" t="n"/>
      <c r="N65" s="7" t="n"/>
      <c r="O65" s="7" t="n"/>
      <c r="P65" s="6" t="n"/>
      <c r="Q65" s="6" t="n"/>
      <c r="R65" s="12">
        <f>IF(K65="","",IF(G65&lt;&gt;"",G65,E65)+ROW()/100000)</f>
        <v/>
      </c>
    </row>
    <row r="66">
      <c r="A66" s="6" t="n"/>
      <c r="B66" s="6" t="n"/>
      <c r="C66" s="6" t="n"/>
      <c r="D66" s="7" t="n"/>
      <c r="E66" s="8" t="n"/>
      <c r="F66" s="6" t="n"/>
      <c r="G66" s="8" t="n"/>
      <c r="H66" s="9">
        <f>IF(OR(E66="",G66=""),"",E66-G66)</f>
        <v/>
      </c>
      <c r="I66" s="10" t="n"/>
      <c r="J66" s="9">
        <f>IF(OR(G66="",O66="Submitted",O66="Confirmed",O66="Missed"),"",G66-TODAY())</f>
        <v/>
      </c>
      <c r="K66" s="11">
        <f>IF(OR(O66="Submitted",O66="Confirmed",O66="Missed"),"",IF(AND(E66&lt;&gt;"",TODAY()&gt;E66),"Past funder deadline",IF(AND(G66&lt;&gt;"",TODAY()&gt;G66),"Overdue",IF(AND(J66&lt;&gt;"",I66&lt;&gt;"",J66&lt;=I66),"Due soon",""))))</f>
        <v/>
      </c>
      <c r="L66" s="6" t="n"/>
      <c r="M66" s="6" t="n"/>
      <c r="N66" s="7" t="n"/>
      <c r="O66" s="7" t="n"/>
      <c r="P66" s="6" t="n"/>
      <c r="Q66" s="6" t="n"/>
      <c r="R66" s="12">
        <f>IF(K66="","",IF(G66&lt;&gt;"",G66,E66)+ROW()/100000)</f>
        <v/>
      </c>
    </row>
    <row r="67">
      <c r="A67" s="6" t="n"/>
      <c r="B67" s="6" t="n"/>
      <c r="C67" s="6" t="n"/>
      <c r="D67" s="7" t="n"/>
      <c r="E67" s="8" t="n"/>
      <c r="F67" s="6" t="n"/>
      <c r="G67" s="8" t="n"/>
      <c r="H67" s="9">
        <f>IF(OR(E67="",G67=""),"",E67-G67)</f>
        <v/>
      </c>
      <c r="I67" s="10" t="n"/>
      <c r="J67" s="9">
        <f>IF(OR(G67="",O67="Submitted",O67="Confirmed",O67="Missed"),"",G67-TODAY())</f>
        <v/>
      </c>
      <c r="K67" s="11">
        <f>IF(OR(O67="Submitted",O67="Confirmed",O67="Missed"),"",IF(AND(E67&lt;&gt;"",TODAY()&gt;E67),"Past funder deadline",IF(AND(G67&lt;&gt;"",TODAY()&gt;G67),"Overdue",IF(AND(J67&lt;&gt;"",I67&lt;&gt;"",J67&lt;=I67),"Due soon",""))))</f>
        <v/>
      </c>
      <c r="L67" s="6" t="n"/>
      <c r="M67" s="6" t="n"/>
      <c r="N67" s="7" t="n"/>
      <c r="O67" s="7" t="n"/>
      <c r="P67" s="6" t="n"/>
      <c r="Q67" s="6" t="n"/>
      <c r="R67" s="12">
        <f>IF(K67="","",IF(G67&lt;&gt;"",G67,E67)+ROW()/100000)</f>
        <v/>
      </c>
    </row>
    <row r="68">
      <c r="A68" s="6" t="n"/>
      <c r="B68" s="6" t="n"/>
      <c r="C68" s="6" t="n"/>
      <c r="D68" s="7" t="n"/>
      <c r="E68" s="8" t="n"/>
      <c r="F68" s="6" t="n"/>
      <c r="G68" s="8" t="n"/>
      <c r="H68" s="9">
        <f>IF(OR(E68="",G68=""),"",E68-G68)</f>
        <v/>
      </c>
      <c r="I68" s="10" t="n"/>
      <c r="J68" s="9">
        <f>IF(OR(G68="",O68="Submitted",O68="Confirmed",O68="Missed"),"",G68-TODAY())</f>
        <v/>
      </c>
      <c r="K68" s="11">
        <f>IF(OR(O68="Submitted",O68="Confirmed",O68="Missed"),"",IF(AND(E68&lt;&gt;"",TODAY()&gt;E68),"Past funder deadline",IF(AND(G68&lt;&gt;"",TODAY()&gt;G68),"Overdue",IF(AND(J68&lt;&gt;"",I68&lt;&gt;"",J68&lt;=I68),"Due soon",""))))</f>
        <v/>
      </c>
      <c r="L68" s="6" t="n"/>
      <c r="M68" s="6" t="n"/>
      <c r="N68" s="7" t="n"/>
      <c r="O68" s="7" t="n"/>
      <c r="P68" s="6" t="n"/>
      <c r="Q68" s="6" t="n"/>
      <c r="R68" s="12">
        <f>IF(K68="","",IF(G68&lt;&gt;"",G68,E68)+ROW()/100000)</f>
        <v/>
      </c>
    </row>
    <row r="69">
      <c r="A69" s="6" t="n"/>
      <c r="B69" s="6" t="n"/>
      <c r="C69" s="6" t="n"/>
      <c r="D69" s="7" t="n"/>
      <c r="E69" s="8" t="n"/>
      <c r="F69" s="6" t="n"/>
      <c r="G69" s="8" t="n"/>
      <c r="H69" s="9">
        <f>IF(OR(E69="",G69=""),"",E69-G69)</f>
        <v/>
      </c>
      <c r="I69" s="10" t="n"/>
      <c r="J69" s="9">
        <f>IF(OR(G69="",O69="Submitted",O69="Confirmed",O69="Missed"),"",G69-TODAY())</f>
        <v/>
      </c>
      <c r="K69" s="11">
        <f>IF(OR(O69="Submitted",O69="Confirmed",O69="Missed"),"",IF(AND(E69&lt;&gt;"",TODAY()&gt;E69),"Past funder deadline",IF(AND(G69&lt;&gt;"",TODAY()&gt;G69),"Overdue",IF(AND(J69&lt;&gt;"",I69&lt;&gt;"",J69&lt;=I69),"Due soon",""))))</f>
        <v/>
      </c>
      <c r="L69" s="6" t="n"/>
      <c r="M69" s="6" t="n"/>
      <c r="N69" s="7" t="n"/>
      <c r="O69" s="7" t="n"/>
      <c r="P69" s="6" t="n"/>
      <c r="Q69" s="6" t="n"/>
      <c r="R69" s="12">
        <f>IF(K69="","",IF(G69&lt;&gt;"",G69,E69)+ROW()/100000)</f>
        <v/>
      </c>
    </row>
    <row r="70">
      <c r="A70" s="6" t="n"/>
      <c r="B70" s="6" t="n"/>
      <c r="C70" s="6" t="n"/>
      <c r="D70" s="7" t="n"/>
      <c r="E70" s="8" t="n"/>
      <c r="F70" s="6" t="n"/>
      <c r="G70" s="8" t="n"/>
      <c r="H70" s="9">
        <f>IF(OR(E70="",G70=""),"",E70-G70)</f>
        <v/>
      </c>
      <c r="I70" s="10" t="n"/>
      <c r="J70" s="9">
        <f>IF(OR(G70="",O70="Submitted",O70="Confirmed",O70="Missed"),"",G70-TODAY())</f>
        <v/>
      </c>
      <c r="K70" s="11">
        <f>IF(OR(O70="Submitted",O70="Confirmed",O70="Missed"),"",IF(AND(E70&lt;&gt;"",TODAY()&gt;E70),"Past funder deadline",IF(AND(G70&lt;&gt;"",TODAY()&gt;G70),"Overdue",IF(AND(J70&lt;&gt;"",I70&lt;&gt;"",J70&lt;=I70),"Due soon",""))))</f>
        <v/>
      </c>
      <c r="L70" s="6" t="n"/>
      <c r="M70" s="6" t="n"/>
      <c r="N70" s="7" t="n"/>
      <c r="O70" s="7" t="n"/>
      <c r="P70" s="6" t="n"/>
      <c r="Q70" s="6" t="n"/>
      <c r="R70" s="12">
        <f>IF(K70="","",IF(G70&lt;&gt;"",G70,E70)+ROW()/100000)</f>
        <v/>
      </c>
    </row>
    <row r="71">
      <c r="A71" s="6" t="n"/>
      <c r="B71" s="6" t="n"/>
      <c r="C71" s="6" t="n"/>
      <c r="D71" s="7" t="n"/>
      <c r="E71" s="8" t="n"/>
      <c r="F71" s="6" t="n"/>
      <c r="G71" s="8" t="n"/>
      <c r="H71" s="9">
        <f>IF(OR(E71="",G71=""),"",E71-G71)</f>
        <v/>
      </c>
      <c r="I71" s="10" t="n"/>
      <c r="J71" s="9">
        <f>IF(OR(G71="",O71="Submitted",O71="Confirmed",O71="Missed"),"",G71-TODAY())</f>
        <v/>
      </c>
      <c r="K71" s="11">
        <f>IF(OR(O71="Submitted",O71="Confirmed",O71="Missed"),"",IF(AND(E71&lt;&gt;"",TODAY()&gt;E71),"Past funder deadline",IF(AND(G71&lt;&gt;"",TODAY()&gt;G71),"Overdue",IF(AND(J71&lt;&gt;"",I71&lt;&gt;"",J71&lt;=I71),"Due soon",""))))</f>
        <v/>
      </c>
      <c r="L71" s="6" t="n"/>
      <c r="M71" s="6" t="n"/>
      <c r="N71" s="7" t="n"/>
      <c r="O71" s="7" t="n"/>
      <c r="P71" s="6" t="n"/>
      <c r="Q71" s="6" t="n"/>
      <c r="R71" s="12">
        <f>IF(K71="","",IF(G71&lt;&gt;"",G71,E71)+ROW()/100000)</f>
        <v/>
      </c>
    </row>
    <row r="72">
      <c r="A72" s="6" t="n"/>
      <c r="B72" s="6" t="n"/>
      <c r="C72" s="6" t="n"/>
      <c r="D72" s="7" t="n"/>
      <c r="E72" s="8" t="n"/>
      <c r="F72" s="6" t="n"/>
      <c r="G72" s="8" t="n"/>
      <c r="H72" s="9">
        <f>IF(OR(E72="",G72=""),"",E72-G72)</f>
        <v/>
      </c>
      <c r="I72" s="10" t="n"/>
      <c r="J72" s="9">
        <f>IF(OR(G72="",O72="Submitted",O72="Confirmed",O72="Missed"),"",G72-TODAY())</f>
        <v/>
      </c>
      <c r="K72" s="11">
        <f>IF(OR(O72="Submitted",O72="Confirmed",O72="Missed"),"",IF(AND(E72&lt;&gt;"",TODAY()&gt;E72),"Past funder deadline",IF(AND(G72&lt;&gt;"",TODAY()&gt;G72),"Overdue",IF(AND(J72&lt;&gt;"",I72&lt;&gt;"",J72&lt;=I72),"Due soon",""))))</f>
        <v/>
      </c>
      <c r="L72" s="6" t="n"/>
      <c r="M72" s="6" t="n"/>
      <c r="N72" s="7" t="n"/>
      <c r="O72" s="7" t="n"/>
      <c r="P72" s="6" t="n"/>
      <c r="Q72" s="6" t="n"/>
      <c r="R72" s="12">
        <f>IF(K72="","",IF(G72&lt;&gt;"",G72,E72)+ROW()/100000)</f>
        <v/>
      </c>
    </row>
    <row r="73">
      <c r="A73" s="6" t="n"/>
      <c r="B73" s="6" t="n"/>
      <c r="C73" s="6" t="n"/>
      <c r="D73" s="7" t="n"/>
      <c r="E73" s="8" t="n"/>
      <c r="F73" s="6" t="n"/>
      <c r="G73" s="8" t="n"/>
      <c r="H73" s="9">
        <f>IF(OR(E73="",G73=""),"",E73-G73)</f>
        <v/>
      </c>
      <c r="I73" s="10" t="n"/>
      <c r="J73" s="9">
        <f>IF(OR(G73="",O73="Submitted",O73="Confirmed",O73="Missed"),"",G73-TODAY())</f>
        <v/>
      </c>
      <c r="K73" s="11">
        <f>IF(OR(O73="Submitted",O73="Confirmed",O73="Missed"),"",IF(AND(E73&lt;&gt;"",TODAY()&gt;E73),"Past funder deadline",IF(AND(G73&lt;&gt;"",TODAY()&gt;G73),"Overdue",IF(AND(J73&lt;&gt;"",I73&lt;&gt;"",J73&lt;=I73),"Due soon",""))))</f>
        <v/>
      </c>
      <c r="L73" s="6" t="n"/>
      <c r="M73" s="6" t="n"/>
      <c r="N73" s="7" t="n"/>
      <c r="O73" s="7" t="n"/>
      <c r="P73" s="6" t="n"/>
      <c r="Q73" s="6" t="n"/>
      <c r="R73" s="12">
        <f>IF(K73="","",IF(G73&lt;&gt;"",G73,E73)+ROW()/100000)</f>
        <v/>
      </c>
    </row>
    <row r="74">
      <c r="A74" s="6" t="n"/>
      <c r="B74" s="6" t="n"/>
      <c r="C74" s="6" t="n"/>
      <c r="D74" s="7" t="n"/>
      <c r="E74" s="8" t="n"/>
      <c r="F74" s="6" t="n"/>
      <c r="G74" s="8" t="n"/>
      <c r="H74" s="9">
        <f>IF(OR(E74="",G74=""),"",E74-G74)</f>
        <v/>
      </c>
      <c r="I74" s="10" t="n"/>
      <c r="J74" s="9">
        <f>IF(OR(G74="",O74="Submitted",O74="Confirmed",O74="Missed"),"",G74-TODAY())</f>
        <v/>
      </c>
      <c r="K74" s="11">
        <f>IF(OR(O74="Submitted",O74="Confirmed",O74="Missed"),"",IF(AND(E74&lt;&gt;"",TODAY()&gt;E74),"Past funder deadline",IF(AND(G74&lt;&gt;"",TODAY()&gt;G74),"Overdue",IF(AND(J74&lt;&gt;"",I74&lt;&gt;"",J74&lt;=I74),"Due soon",""))))</f>
        <v/>
      </c>
      <c r="L74" s="6" t="n"/>
      <c r="M74" s="6" t="n"/>
      <c r="N74" s="7" t="n"/>
      <c r="O74" s="7" t="n"/>
      <c r="P74" s="6" t="n"/>
      <c r="Q74" s="6" t="n"/>
      <c r="R74" s="12">
        <f>IF(K74="","",IF(G74&lt;&gt;"",G74,E74)+ROW()/100000)</f>
        <v/>
      </c>
    </row>
    <row r="75">
      <c r="A75" s="6" t="n"/>
      <c r="B75" s="6" t="n"/>
      <c r="C75" s="6" t="n"/>
      <c r="D75" s="7" t="n"/>
      <c r="E75" s="8" t="n"/>
      <c r="F75" s="6" t="n"/>
      <c r="G75" s="8" t="n"/>
      <c r="H75" s="9">
        <f>IF(OR(E75="",G75=""),"",E75-G75)</f>
        <v/>
      </c>
      <c r="I75" s="10" t="n"/>
      <c r="J75" s="9">
        <f>IF(OR(G75="",O75="Submitted",O75="Confirmed",O75="Missed"),"",G75-TODAY())</f>
        <v/>
      </c>
      <c r="K75" s="11">
        <f>IF(OR(O75="Submitted",O75="Confirmed",O75="Missed"),"",IF(AND(E75&lt;&gt;"",TODAY()&gt;E75),"Past funder deadline",IF(AND(G75&lt;&gt;"",TODAY()&gt;G75),"Overdue",IF(AND(J75&lt;&gt;"",I75&lt;&gt;"",J75&lt;=I75),"Due soon",""))))</f>
        <v/>
      </c>
      <c r="L75" s="6" t="n"/>
      <c r="M75" s="6" t="n"/>
      <c r="N75" s="7" t="n"/>
      <c r="O75" s="7" t="n"/>
      <c r="P75" s="6" t="n"/>
      <c r="Q75" s="6" t="n"/>
      <c r="R75" s="12">
        <f>IF(K75="","",IF(G75&lt;&gt;"",G75,E75)+ROW()/100000)</f>
        <v/>
      </c>
    </row>
    <row r="76">
      <c r="A76" s="6" t="n"/>
      <c r="B76" s="6" t="n"/>
      <c r="C76" s="6" t="n"/>
      <c r="D76" s="7" t="n"/>
      <c r="E76" s="8" t="n"/>
      <c r="F76" s="6" t="n"/>
      <c r="G76" s="8" t="n"/>
      <c r="H76" s="9">
        <f>IF(OR(E76="",G76=""),"",E76-G76)</f>
        <v/>
      </c>
      <c r="I76" s="10" t="n"/>
      <c r="J76" s="9">
        <f>IF(OR(G76="",O76="Submitted",O76="Confirmed",O76="Missed"),"",G76-TODAY())</f>
        <v/>
      </c>
      <c r="K76" s="11">
        <f>IF(OR(O76="Submitted",O76="Confirmed",O76="Missed"),"",IF(AND(E76&lt;&gt;"",TODAY()&gt;E76),"Past funder deadline",IF(AND(G76&lt;&gt;"",TODAY()&gt;G76),"Overdue",IF(AND(J76&lt;&gt;"",I76&lt;&gt;"",J76&lt;=I76),"Due soon",""))))</f>
        <v/>
      </c>
      <c r="L76" s="6" t="n"/>
      <c r="M76" s="6" t="n"/>
      <c r="N76" s="7" t="n"/>
      <c r="O76" s="7" t="n"/>
      <c r="P76" s="6" t="n"/>
      <c r="Q76" s="6" t="n"/>
      <c r="R76" s="12">
        <f>IF(K76="","",IF(G76&lt;&gt;"",G76,E76)+ROW()/100000)</f>
        <v/>
      </c>
    </row>
    <row r="77">
      <c r="A77" s="6" t="n"/>
      <c r="B77" s="6" t="n"/>
      <c r="C77" s="6" t="n"/>
      <c r="D77" s="7" t="n"/>
      <c r="E77" s="8" t="n"/>
      <c r="F77" s="6" t="n"/>
      <c r="G77" s="8" t="n"/>
      <c r="H77" s="9">
        <f>IF(OR(E77="",G77=""),"",E77-G77)</f>
        <v/>
      </c>
      <c r="I77" s="10" t="n"/>
      <c r="J77" s="9">
        <f>IF(OR(G77="",O77="Submitted",O77="Confirmed",O77="Missed"),"",G77-TODAY())</f>
        <v/>
      </c>
      <c r="K77" s="11">
        <f>IF(OR(O77="Submitted",O77="Confirmed",O77="Missed"),"",IF(AND(E77&lt;&gt;"",TODAY()&gt;E77),"Past funder deadline",IF(AND(G77&lt;&gt;"",TODAY()&gt;G77),"Overdue",IF(AND(J77&lt;&gt;"",I77&lt;&gt;"",J77&lt;=I77),"Due soon",""))))</f>
        <v/>
      </c>
      <c r="L77" s="6" t="n"/>
      <c r="M77" s="6" t="n"/>
      <c r="N77" s="7" t="n"/>
      <c r="O77" s="7" t="n"/>
      <c r="P77" s="6" t="n"/>
      <c r="Q77" s="6" t="n"/>
      <c r="R77" s="12">
        <f>IF(K77="","",IF(G77&lt;&gt;"",G77,E77)+ROW()/100000)</f>
        <v/>
      </c>
    </row>
    <row r="78">
      <c r="A78" s="6" t="n"/>
      <c r="B78" s="6" t="n"/>
      <c r="C78" s="6" t="n"/>
      <c r="D78" s="7" t="n"/>
      <c r="E78" s="8" t="n"/>
      <c r="F78" s="6" t="n"/>
      <c r="G78" s="8" t="n"/>
      <c r="H78" s="9">
        <f>IF(OR(E78="",G78=""),"",E78-G78)</f>
        <v/>
      </c>
      <c r="I78" s="10" t="n"/>
      <c r="J78" s="9">
        <f>IF(OR(G78="",O78="Submitted",O78="Confirmed",O78="Missed"),"",G78-TODAY())</f>
        <v/>
      </c>
      <c r="K78" s="11">
        <f>IF(OR(O78="Submitted",O78="Confirmed",O78="Missed"),"",IF(AND(E78&lt;&gt;"",TODAY()&gt;E78),"Past funder deadline",IF(AND(G78&lt;&gt;"",TODAY()&gt;G78),"Overdue",IF(AND(J78&lt;&gt;"",I78&lt;&gt;"",J78&lt;=I78),"Due soon",""))))</f>
        <v/>
      </c>
      <c r="L78" s="6" t="n"/>
      <c r="M78" s="6" t="n"/>
      <c r="N78" s="7" t="n"/>
      <c r="O78" s="7" t="n"/>
      <c r="P78" s="6" t="n"/>
      <c r="Q78" s="6" t="n"/>
      <c r="R78" s="12">
        <f>IF(K78="","",IF(G78&lt;&gt;"",G78,E78)+ROW()/100000)</f>
        <v/>
      </c>
    </row>
    <row r="79">
      <c r="A79" s="6" t="n"/>
      <c r="B79" s="6" t="n"/>
      <c r="C79" s="6" t="n"/>
      <c r="D79" s="7" t="n"/>
      <c r="E79" s="8" t="n"/>
      <c r="F79" s="6" t="n"/>
      <c r="G79" s="8" t="n"/>
      <c r="H79" s="9">
        <f>IF(OR(E79="",G79=""),"",E79-G79)</f>
        <v/>
      </c>
      <c r="I79" s="10" t="n"/>
      <c r="J79" s="9">
        <f>IF(OR(G79="",O79="Submitted",O79="Confirmed",O79="Missed"),"",G79-TODAY())</f>
        <v/>
      </c>
      <c r="K79" s="11">
        <f>IF(OR(O79="Submitted",O79="Confirmed",O79="Missed"),"",IF(AND(E79&lt;&gt;"",TODAY()&gt;E79),"Past funder deadline",IF(AND(G79&lt;&gt;"",TODAY()&gt;G79),"Overdue",IF(AND(J79&lt;&gt;"",I79&lt;&gt;"",J79&lt;=I79),"Due soon",""))))</f>
        <v/>
      </c>
      <c r="L79" s="6" t="n"/>
      <c r="M79" s="6" t="n"/>
      <c r="N79" s="7" t="n"/>
      <c r="O79" s="7" t="n"/>
      <c r="P79" s="6" t="n"/>
      <c r="Q79" s="6" t="n"/>
      <c r="R79" s="12">
        <f>IF(K79="","",IF(G79&lt;&gt;"",G79,E79)+ROW()/100000)</f>
        <v/>
      </c>
    </row>
    <row r="80">
      <c r="A80" s="6" t="n"/>
      <c r="B80" s="6" t="n"/>
      <c r="C80" s="6" t="n"/>
      <c r="D80" s="7" t="n"/>
      <c r="E80" s="8" t="n"/>
      <c r="F80" s="6" t="n"/>
      <c r="G80" s="8" t="n"/>
      <c r="H80" s="9">
        <f>IF(OR(E80="",G80=""),"",E80-G80)</f>
        <v/>
      </c>
      <c r="I80" s="10" t="n"/>
      <c r="J80" s="9">
        <f>IF(OR(G80="",O80="Submitted",O80="Confirmed",O80="Missed"),"",G80-TODAY())</f>
        <v/>
      </c>
      <c r="K80" s="11">
        <f>IF(OR(O80="Submitted",O80="Confirmed",O80="Missed"),"",IF(AND(E80&lt;&gt;"",TODAY()&gt;E80),"Past funder deadline",IF(AND(G80&lt;&gt;"",TODAY()&gt;G80),"Overdue",IF(AND(J80&lt;&gt;"",I80&lt;&gt;"",J80&lt;=I80),"Due soon",""))))</f>
        <v/>
      </c>
      <c r="L80" s="6" t="n"/>
      <c r="M80" s="6" t="n"/>
      <c r="N80" s="7" t="n"/>
      <c r="O80" s="7" t="n"/>
      <c r="P80" s="6" t="n"/>
      <c r="Q80" s="6" t="n"/>
      <c r="R80" s="12">
        <f>IF(K80="","",IF(G80&lt;&gt;"",G80,E80)+ROW()/100000)</f>
        <v/>
      </c>
    </row>
    <row r="81">
      <c r="A81" s="6" t="n"/>
      <c r="B81" s="6" t="n"/>
      <c r="C81" s="6" t="n"/>
      <c r="D81" s="7" t="n"/>
      <c r="E81" s="8" t="n"/>
      <c r="F81" s="6" t="n"/>
      <c r="G81" s="8" t="n"/>
      <c r="H81" s="9">
        <f>IF(OR(E81="",G81=""),"",E81-G81)</f>
        <v/>
      </c>
      <c r="I81" s="10" t="n"/>
      <c r="J81" s="9">
        <f>IF(OR(G81="",O81="Submitted",O81="Confirmed",O81="Missed"),"",G81-TODAY())</f>
        <v/>
      </c>
      <c r="K81" s="11">
        <f>IF(OR(O81="Submitted",O81="Confirmed",O81="Missed"),"",IF(AND(E81&lt;&gt;"",TODAY()&gt;E81),"Past funder deadline",IF(AND(G81&lt;&gt;"",TODAY()&gt;G81),"Overdue",IF(AND(J81&lt;&gt;"",I81&lt;&gt;"",J81&lt;=I81),"Due soon",""))))</f>
        <v/>
      </c>
      <c r="L81" s="6" t="n"/>
      <c r="M81" s="6" t="n"/>
      <c r="N81" s="7" t="n"/>
      <c r="O81" s="7" t="n"/>
      <c r="P81" s="6" t="n"/>
      <c r="Q81" s="6" t="n"/>
      <c r="R81" s="12">
        <f>IF(K81="","",IF(G81&lt;&gt;"",G81,E81)+ROW()/100000)</f>
        <v/>
      </c>
    </row>
    <row r="82">
      <c r="A82" s="6" t="n"/>
      <c r="B82" s="6" t="n"/>
      <c r="C82" s="6" t="n"/>
      <c r="D82" s="7" t="n"/>
      <c r="E82" s="8" t="n"/>
      <c r="F82" s="6" t="n"/>
      <c r="G82" s="8" t="n"/>
      <c r="H82" s="9">
        <f>IF(OR(E82="",G82=""),"",E82-G82)</f>
        <v/>
      </c>
      <c r="I82" s="10" t="n"/>
      <c r="J82" s="9">
        <f>IF(OR(G82="",O82="Submitted",O82="Confirmed",O82="Missed"),"",G82-TODAY())</f>
        <v/>
      </c>
      <c r="K82" s="11">
        <f>IF(OR(O82="Submitted",O82="Confirmed",O82="Missed"),"",IF(AND(E82&lt;&gt;"",TODAY()&gt;E82),"Past funder deadline",IF(AND(G82&lt;&gt;"",TODAY()&gt;G82),"Overdue",IF(AND(J82&lt;&gt;"",I82&lt;&gt;"",J82&lt;=I82),"Due soon",""))))</f>
        <v/>
      </c>
      <c r="L82" s="6" t="n"/>
      <c r="M82" s="6" t="n"/>
      <c r="N82" s="7" t="n"/>
      <c r="O82" s="7" t="n"/>
      <c r="P82" s="6" t="n"/>
      <c r="Q82" s="6" t="n"/>
      <c r="R82" s="12">
        <f>IF(K82="","",IF(G82&lt;&gt;"",G82,E82)+ROW()/100000)</f>
        <v/>
      </c>
    </row>
    <row r="83">
      <c r="A83" s="6" t="n"/>
      <c r="B83" s="6" t="n"/>
      <c r="C83" s="6" t="n"/>
      <c r="D83" s="7" t="n"/>
      <c r="E83" s="8" t="n"/>
      <c r="F83" s="6" t="n"/>
      <c r="G83" s="8" t="n"/>
      <c r="H83" s="9">
        <f>IF(OR(E83="",G83=""),"",E83-G83)</f>
        <v/>
      </c>
      <c r="I83" s="10" t="n"/>
      <c r="J83" s="9">
        <f>IF(OR(G83="",O83="Submitted",O83="Confirmed",O83="Missed"),"",G83-TODAY())</f>
        <v/>
      </c>
      <c r="K83" s="11">
        <f>IF(OR(O83="Submitted",O83="Confirmed",O83="Missed"),"",IF(AND(E83&lt;&gt;"",TODAY()&gt;E83),"Past funder deadline",IF(AND(G83&lt;&gt;"",TODAY()&gt;G83),"Overdue",IF(AND(J83&lt;&gt;"",I83&lt;&gt;"",J83&lt;=I83),"Due soon",""))))</f>
        <v/>
      </c>
      <c r="L83" s="6" t="n"/>
      <c r="M83" s="6" t="n"/>
      <c r="N83" s="7" t="n"/>
      <c r="O83" s="7" t="n"/>
      <c r="P83" s="6" t="n"/>
      <c r="Q83" s="6" t="n"/>
      <c r="R83" s="12">
        <f>IF(K83="","",IF(G83&lt;&gt;"",G83,E83)+ROW()/100000)</f>
        <v/>
      </c>
    </row>
    <row r="84">
      <c r="A84" s="6" t="n"/>
      <c r="B84" s="6" t="n"/>
      <c r="C84" s="6" t="n"/>
      <c r="D84" s="7" t="n"/>
      <c r="E84" s="8" t="n"/>
      <c r="F84" s="6" t="n"/>
      <c r="G84" s="8" t="n"/>
      <c r="H84" s="9">
        <f>IF(OR(E84="",G84=""),"",E84-G84)</f>
        <v/>
      </c>
      <c r="I84" s="10" t="n"/>
      <c r="J84" s="9">
        <f>IF(OR(G84="",O84="Submitted",O84="Confirmed",O84="Missed"),"",G84-TODAY())</f>
        <v/>
      </c>
      <c r="K84" s="11">
        <f>IF(OR(O84="Submitted",O84="Confirmed",O84="Missed"),"",IF(AND(E84&lt;&gt;"",TODAY()&gt;E84),"Past funder deadline",IF(AND(G84&lt;&gt;"",TODAY()&gt;G84),"Overdue",IF(AND(J84&lt;&gt;"",I84&lt;&gt;"",J84&lt;=I84),"Due soon",""))))</f>
        <v/>
      </c>
      <c r="L84" s="6" t="n"/>
      <c r="M84" s="6" t="n"/>
      <c r="N84" s="7" t="n"/>
      <c r="O84" s="7" t="n"/>
      <c r="P84" s="6" t="n"/>
      <c r="Q84" s="6" t="n"/>
      <c r="R84" s="12">
        <f>IF(K84="","",IF(G84&lt;&gt;"",G84,E84)+ROW()/100000)</f>
        <v/>
      </c>
    </row>
    <row r="85">
      <c r="A85" s="6" t="n"/>
      <c r="B85" s="6" t="n"/>
      <c r="C85" s="6" t="n"/>
      <c r="D85" s="7" t="n"/>
      <c r="E85" s="8" t="n"/>
      <c r="F85" s="6" t="n"/>
      <c r="G85" s="8" t="n"/>
      <c r="H85" s="9">
        <f>IF(OR(E85="",G85=""),"",E85-G85)</f>
        <v/>
      </c>
      <c r="I85" s="10" t="n"/>
      <c r="J85" s="9">
        <f>IF(OR(G85="",O85="Submitted",O85="Confirmed",O85="Missed"),"",G85-TODAY())</f>
        <v/>
      </c>
      <c r="K85" s="11">
        <f>IF(OR(O85="Submitted",O85="Confirmed",O85="Missed"),"",IF(AND(E85&lt;&gt;"",TODAY()&gt;E85),"Past funder deadline",IF(AND(G85&lt;&gt;"",TODAY()&gt;G85),"Overdue",IF(AND(J85&lt;&gt;"",I85&lt;&gt;"",J85&lt;=I85),"Due soon",""))))</f>
        <v/>
      </c>
      <c r="L85" s="6" t="n"/>
      <c r="M85" s="6" t="n"/>
      <c r="N85" s="7" t="n"/>
      <c r="O85" s="7" t="n"/>
      <c r="P85" s="6" t="n"/>
      <c r="Q85" s="6" t="n"/>
      <c r="R85" s="12">
        <f>IF(K85="","",IF(G85&lt;&gt;"",G85,E85)+ROW()/100000)</f>
        <v/>
      </c>
    </row>
    <row r="86">
      <c r="A86" s="6" t="n"/>
      <c r="B86" s="6" t="n"/>
      <c r="C86" s="6" t="n"/>
      <c r="D86" s="7" t="n"/>
      <c r="E86" s="8" t="n"/>
      <c r="F86" s="6" t="n"/>
      <c r="G86" s="8" t="n"/>
      <c r="H86" s="9">
        <f>IF(OR(E86="",G86=""),"",E86-G86)</f>
        <v/>
      </c>
      <c r="I86" s="10" t="n"/>
      <c r="J86" s="9">
        <f>IF(OR(G86="",O86="Submitted",O86="Confirmed",O86="Missed"),"",G86-TODAY())</f>
        <v/>
      </c>
      <c r="K86" s="11">
        <f>IF(OR(O86="Submitted",O86="Confirmed",O86="Missed"),"",IF(AND(E86&lt;&gt;"",TODAY()&gt;E86),"Past funder deadline",IF(AND(G86&lt;&gt;"",TODAY()&gt;G86),"Overdue",IF(AND(J86&lt;&gt;"",I86&lt;&gt;"",J86&lt;=I86),"Due soon",""))))</f>
        <v/>
      </c>
      <c r="L86" s="6" t="n"/>
      <c r="M86" s="6" t="n"/>
      <c r="N86" s="7" t="n"/>
      <c r="O86" s="7" t="n"/>
      <c r="P86" s="6" t="n"/>
      <c r="Q86" s="6" t="n"/>
      <c r="R86" s="12">
        <f>IF(K86="","",IF(G86&lt;&gt;"",G86,E86)+ROW()/100000)</f>
        <v/>
      </c>
    </row>
    <row r="87">
      <c r="A87" s="6" t="n"/>
      <c r="B87" s="6" t="n"/>
      <c r="C87" s="6" t="n"/>
      <c r="D87" s="7" t="n"/>
      <c r="E87" s="8" t="n"/>
      <c r="F87" s="6" t="n"/>
      <c r="G87" s="8" t="n"/>
      <c r="H87" s="9">
        <f>IF(OR(E87="",G87=""),"",E87-G87)</f>
        <v/>
      </c>
      <c r="I87" s="10" t="n"/>
      <c r="J87" s="9">
        <f>IF(OR(G87="",O87="Submitted",O87="Confirmed",O87="Missed"),"",G87-TODAY())</f>
        <v/>
      </c>
      <c r="K87" s="11">
        <f>IF(OR(O87="Submitted",O87="Confirmed",O87="Missed"),"",IF(AND(E87&lt;&gt;"",TODAY()&gt;E87),"Past funder deadline",IF(AND(G87&lt;&gt;"",TODAY()&gt;G87),"Overdue",IF(AND(J87&lt;&gt;"",I87&lt;&gt;"",J87&lt;=I87),"Due soon",""))))</f>
        <v/>
      </c>
      <c r="L87" s="6" t="n"/>
      <c r="M87" s="6" t="n"/>
      <c r="N87" s="7" t="n"/>
      <c r="O87" s="7" t="n"/>
      <c r="P87" s="6" t="n"/>
      <c r="Q87" s="6" t="n"/>
      <c r="R87" s="12">
        <f>IF(K87="","",IF(G87&lt;&gt;"",G87,E87)+ROW()/100000)</f>
        <v/>
      </c>
    </row>
    <row r="88">
      <c r="A88" s="6" t="n"/>
      <c r="B88" s="6" t="n"/>
      <c r="C88" s="6" t="n"/>
      <c r="D88" s="7" t="n"/>
      <c r="E88" s="8" t="n"/>
      <c r="F88" s="6" t="n"/>
      <c r="G88" s="8" t="n"/>
      <c r="H88" s="9">
        <f>IF(OR(E88="",G88=""),"",E88-G88)</f>
        <v/>
      </c>
      <c r="I88" s="10" t="n"/>
      <c r="J88" s="9">
        <f>IF(OR(G88="",O88="Submitted",O88="Confirmed",O88="Missed"),"",G88-TODAY())</f>
        <v/>
      </c>
      <c r="K88" s="11">
        <f>IF(OR(O88="Submitted",O88="Confirmed",O88="Missed"),"",IF(AND(E88&lt;&gt;"",TODAY()&gt;E88),"Past funder deadline",IF(AND(G88&lt;&gt;"",TODAY()&gt;G88),"Overdue",IF(AND(J88&lt;&gt;"",I88&lt;&gt;"",J88&lt;=I88),"Due soon",""))))</f>
        <v/>
      </c>
      <c r="L88" s="6" t="n"/>
      <c r="M88" s="6" t="n"/>
      <c r="N88" s="7" t="n"/>
      <c r="O88" s="7" t="n"/>
      <c r="P88" s="6" t="n"/>
      <c r="Q88" s="6" t="n"/>
      <c r="R88" s="12">
        <f>IF(K88="","",IF(G88&lt;&gt;"",G88,E88)+ROW()/100000)</f>
        <v/>
      </c>
    </row>
    <row r="89">
      <c r="A89" s="6" t="n"/>
      <c r="B89" s="6" t="n"/>
      <c r="C89" s="6" t="n"/>
      <c r="D89" s="7" t="n"/>
      <c r="E89" s="8" t="n"/>
      <c r="F89" s="6" t="n"/>
      <c r="G89" s="8" t="n"/>
      <c r="H89" s="9">
        <f>IF(OR(E89="",G89=""),"",E89-G89)</f>
        <v/>
      </c>
      <c r="I89" s="10" t="n"/>
      <c r="J89" s="9">
        <f>IF(OR(G89="",O89="Submitted",O89="Confirmed",O89="Missed"),"",G89-TODAY())</f>
        <v/>
      </c>
      <c r="K89" s="11">
        <f>IF(OR(O89="Submitted",O89="Confirmed",O89="Missed"),"",IF(AND(E89&lt;&gt;"",TODAY()&gt;E89),"Past funder deadline",IF(AND(G89&lt;&gt;"",TODAY()&gt;G89),"Overdue",IF(AND(J89&lt;&gt;"",I89&lt;&gt;"",J89&lt;=I89),"Due soon",""))))</f>
        <v/>
      </c>
      <c r="L89" s="6" t="n"/>
      <c r="M89" s="6" t="n"/>
      <c r="N89" s="7" t="n"/>
      <c r="O89" s="7" t="n"/>
      <c r="P89" s="6" t="n"/>
      <c r="Q89" s="6" t="n"/>
      <c r="R89" s="12">
        <f>IF(K89="","",IF(G89&lt;&gt;"",G89,E89)+ROW()/100000)</f>
        <v/>
      </c>
    </row>
    <row r="90">
      <c r="A90" s="6" t="n"/>
      <c r="B90" s="6" t="n"/>
      <c r="C90" s="6" t="n"/>
      <c r="D90" s="7" t="n"/>
      <c r="E90" s="8" t="n"/>
      <c r="F90" s="6" t="n"/>
      <c r="G90" s="8" t="n"/>
      <c r="H90" s="9">
        <f>IF(OR(E90="",G90=""),"",E90-G90)</f>
        <v/>
      </c>
      <c r="I90" s="10" t="n"/>
      <c r="J90" s="9">
        <f>IF(OR(G90="",O90="Submitted",O90="Confirmed",O90="Missed"),"",G90-TODAY())</f>
        <v/>
      </c>
      <c r="K90" s="11">
        <f>IF(OR(O90="Submitted",O90="Confirmed",O90="Missed"),"",IF(AND(E90&lt;&gt;"",TODAY()&gt;E90),"Past funder deadline",IF(AND(G90&lt;&gt;"",TODAY()&gt;G90),"Overdue",IF(AND(J90&lt;&gt;"",I90&lt;&gt;"",J90&lt;=I90),"Due soon",""))))</f>
        <v/>
      </c>
      <c r="L90" s="6" t="n"/>
      <c r="M90" s="6" t="n"/>
      <c r="N90" s="7" t="n"/>
      <c r="O90" s="7" t="n"/>
      <c r="P90" s="6" t="n"/>
      <c r="Q90" s="6" t="n"/>
      <c r="R90" s="12">
        <f>IF(K90="","",IF(G90&lt;&gt;"",G90,E90)+ROW()/100000)</f>
        <v/>
      </c>
    </row>
    <row r="91">
      <c r="A91" s="6" t="n"/>
      <c r="B91" s="6" t="n"/>
      <c r="C91" s="6" t="n"/>
      <c r="D91" s="7" t="n"/>
      <c r="E91" s="8" t="n"/>
      <c r="F91" s="6" t="n"/>
      <c r="G91" s="8" t="n"/>
      <c r="H91" s="9">
        <f>IF(OR(E91="",G91=""),"",E91-G91)</f>
        <v/>
      </c>
      <c r="I91" s="10" t="n"/>
      <c r="J91" s="9">
        <f>IF(OR(G91="",O91="Submitted",O91="Confirmed",O91="Missed"),"",G91-TODAY())</f>
        <v/>
      </c>
      <c r="K91" s="11">
        <f>IF(OR(O91="Submitted",O91="Confirmed",O91="Missed"),"",IF(AND(E91&lt;&gt;"",TODAY()&gt;E91),"Past funder deadline",IF(AND(G91&lt;&gt;"",TODAY()&gt;G91),"Overdue",IF(AND(J91&lt;&gt;"",I91&lt;&gt;"",J91&lt;=I91),"Due soon",""))))</f>
        <v/>
      </c>
      <c r="L91" s="6" t="n"/>
      <c r="M91" s="6" t="n"/>
      <c r="N91" s="7" t="n"/>
      <c r="O91" s="7" t="n"/>
      <c r="P91" s="6" t="n"/>
      <c r="Q91" s="6" t="n"/>
      <c r="R91" s="12">
        <f>IF(K91="","",IF(G91&lt;&gt;"",G91,E91)+ROW()/100000)</f>
        <v/>
      </c>
    </row>
    <row r="92">
      <c r="A92" s="6" t="n"/>
      <c r="B92" s="6" t="n"/>
      <c r="C92" s="6" t="n"/>
      <c r="D92" s="7" t="n"/>
      <c r="E92" s="8" t="n"/>
      <c r="F92" s="6" t="n"/>
      <c r="G92" s="8" t="n"/>
      <c r="H92" s="9">
        <f>IF(OR(E92="",G92=""),"",E92-G92)</f>
        <v/>
      </c>
      <c r="I92" s="10" t="n"/>
      <c r="J92" s="9">
        <f>IF(OR(G92="",O92="Submitted",O92="Confirmed",O92="Missed"),"",G92-TODAY())</f>
        <v/>
      </c>
      <c r="K92" s="11">
        <f>IF(OR(O92="Submitted",O92="Confirmed",O92="Missed"),"",IF(AND(E92&lt;&gt;"",TODAY()&gt;E92),"Past funder deadline",IF(AND(G92&lt;&gt;"",TODAY()&gt;G92),"Overdue",IF(AND(J92&lt;&gt;"",I92&lt;&gt;"",J92&lt;=I92),"Due soon",""))))</f>
        <v/>
      </c>
      <c r="L92" s="6" t="n"/>
      <c r="M92" s="6" t="n"/>
      <c r="N92" s="7" t="n"/>
      <c r="O92" s="7" t="n"/>
      <c r="P92" s="6" t="n"/>
      <c r="Q92" s="6" t="n"/>
      <c r="R92" s="12">
        <f>IF(K92="","",IF(G92&lt;&gt;"",G92,E92)+ROW()/100000)</f>
        <v/>
      </c>
    </row>
    <row r="93">
      <c r="A93" s="6" t="n"/>
      <c r="B93" s="6" t="n"/>
      <c r="C93" s="6" t="n"/>
      <c r="D93" s="7" t="n"/>
      <c r="E93" s="8" t="n"/>
      <c r="F93" s="6" t="n"/>
      <c r="G93" s="8" t="n"/>
      <c r="H93" s="9">
        <f>IF(OR(E93="",G93=""),"",E93-G93)</f>
        <v/>
      </c>
      <c r="I93" s="10" t="n"/>
      <c r="J93" s="9">
        <f>IF(OR(G93="",O93="Submitted",O93="Confirmed",O93="Missed"),"",G93-TODAY())</f>
        <v/>
      </c>
      <c r="K93" s="11">
        <f>IF(OR(O93="Submitted",O93="Confirmed",O93="Missed"),"",IF(AND(E93&lt;&gt;"",TODAY()&gt;E93),"Past funder deadline",IF(AND(G93&lt;&gt;"",TODAY()&gt;G93),"Overdue",IF(AND(J93&lt;&gt;"",I93&lt;&gt;"",J93&lt;=I93),"Due soon",""))))</f>
        <v/>
      </c>
      <c r="L93" s="6" t="n"/>
      <c r="M93" s="6" t="n"/>
      <c r="N93" s="7" t="n"/>
      <c r="O93" s="7" t="n"/>
      <c r="P93" s="6" t="n"/>
      <c r="Q93" s="6" t="n"/>
      <c r="R93" s="12">
        <f>IF(K93="","",IF(G93&lt;&gt;"",G93,E93)+ROW()/100000)</f>
        <v/>
      </c>
    </row>
    <row r="94">
      <c r="A94" s="6" t="n"/>
      <c r="B94" s="6" t="n"/>
      <c r="C94" s="6" t="n"/>
      <c r="D94" s="7" t="n"/>
      <c r="E94" s="8" t="n"/>
      <c r="F94" s="6" t="n"/>
      <c r="G94" s="8" t="n"/>
      <c r="H94" s="9">
        <f>IF(OR(E94="",G94=""),"",E94-G94)</f>
        <v/>
      </c>
      <c r="I94" s="10" t="n"/>
      <c r="J94" s="9">
        <f>IF(OR(G94="",O94="Submitted",O94="Confirmed",O94="Missed"),"",G94-TODAY())</f>
        <v/>
      </c>
      <c r="K94" s="11">
        <f>IF(OR(O94="Submitted",O94="Confirmed",O94="Missed"),"",IF(AND(E94&lt;&gt;"",TODAY()&gt;E94),"Past funder deadline",IF(AND(G94&lt;&gt;"",TODAY()&gt;G94),"Overdue",IF(AND(J94&lt;&gt;"",I94&lt;&gt;"",J94&lt;=I94),"Due soon",""))))</f>
        <v/>
      </c>
      <c r="L94" s="6" t="n"/>
      <c r="M94" s="6" t="n"/>
      <c r="N94" s="7" t="n"/>
      <c r="O94" s="7" t="n"/>
      <c r="P94" s="6" t="n"/>
      <c r="Q94" s="6" t="n"/>
      <c r="R94" s="12">
        <f>IF(K94="","",IF(G94&lt;&gt;"",G94,E94)+ROW()/100000)</f>
        <v/>
      </c>
    </row>
    <row r="95">
      <c r="A95" s="6" t="n"/>
      <c r="B95" s="6" t="n"/>
      <c r="C95" s="6" t="n"/>
      <c r="D95" s="7" t="n"/>
      <c r="E95" s="8" t="n"/>
      <c r="F95" s="6" t="n"/>
      <c r="G95" s="8" t="n"/>
      <c r="H95" s="9">
        <f>IF(OR(E95="",G95=""),"",E95-G95)</f>
        <v/>
      </c>
      <c r="I95" s="10" t="n"/>
      <c r="J95" s="9">
        <f>IF(OR(G95="",O95="Submitted",O95="Confirmed",O95="Missed"),"",G95-TODAY())</f>
        <v/>
      </c>
      <c r="K95" s="11">
        <f>IF(OR(O95="Submitted",O95="Confirmed",O95="Missed"),"",IF(AND(E95&lt;&gt;"",TODAY()&gt;E95),"Past funder deadline",IF(AND(G95&lt;&gt;"",TODAY()&gt;G95),"Overdue",IF(AND(J95&lt;&gt;"",I95&lt;&gt;"",J95&lt;=I95),"Due soon",""))))</f>
        <v/>
      </c>
      <c r="L95" s="6" t="n"/>
      <c r="M95" s="6" t="n"/>
      <c r="N95" s="7" t="n"/>
      <c r="O95" s="7" t="n"/>
      <c r="P95" s="6" t="n"/>
      <c r="Q95" s="6" t="n"/>
      <c r="R95" s="12">
        <f>IF(K95="","",IF(G95&lt;&gt;"",G95,E95)+ROW()/100000)</f>
        <v/>
      </c>
    </row>
    <row r="96">
      <c r="A96" s="6" t="n"/>
      <c r="B96" s="6" t="n"/>
      <c r="C96" s="6" t="n"/>
      <c r="D96" s="7" t="n"/>
      <c r="E96" s="8" t="n"/>
      <c r="F96" s="6" t="n"/>
      <c r="G96" s="8" t="n"/>
      <c r="H96" s="9">
        <f>IF(OR(E96="",G96=""),"",E96-G96)</f>
        <v/>
      </c>
      <c r="I96" s="10" t="n"/>
      <c r="J96" s="9">
        <f>IF(OR(G96="",O96="Submitted",O96="Confirmed",O96="Missed"),"",G96-TODAY())</f>
        <v/>
      </c>
      <c r="K96" s="11">
        <f>IF(OR(O96="Submitted",O96="Confirmed",O96="Missed"),"",IF(AND(E96&lt;&gt;"",TODAY()&gt;E96),"Past funder deadline",IF(AND(G96&lt;&gt;"",TODAY()&gt;G96),"Overdue",IF(AND(J96&lt;&gt;"",I96&lt;&gt;"",J96&lt;=I96),"Due soon",""))))</f>
        <v/>
      </c>
      <c r="L96" s="6" t="n"/>
      <c r="M96" s="6" t="n"/>
      <c r="N96" s="7" t="n"/>
      <c r="O96" s="7" t="n"/>
      <c r="P96" s="6" t="n"/>
      <c r="Q96" s="6" t="n"/>
      <c r="R96" s="12">
        <f>IF(K96="","",IF(G96&lt;&gt;"",G96,E96)+ROW()/100000)</f>
        <v/>
      </c>
    </row>
    <row r="97">
      <c r="A97" s="6" t="n"/>
      <c r="B97" s="6" t="n"/>
      <c r="C97" s="6" t="n"/>
      <c r="D97" s="7" t="n"/>
      <c r="E97" s="8" t="n"/>
      <c r="F97" s="6" t="n"/>
      <c r="G97" s="8" t="n"/>
      <c r="H97" s="9">
        <f>IF(OR(E97="",G97=""),"",E97-G97)</f>
        <v/>
      </c>
      <c r="I97" s="10" t="n"/>
      <c r="J97" s="9">
        <f>IF(OR(G97="",O97="Submitted",O97="Confirmed",O97="Missed"),"",G97-TODAY())</f>
        <v/>
      </c>
      <c r="K97" s="11">
        <f>IF(OR(O97="Submitted",O97="Confirmed",O97="Missed"),"",IF(AND(E97&lt;&gt;"",TODAY()&gt;E97),"Past funder deadline",IF(AND(G97&lt;&gt;"",TODAY()&gt;G97),"Overdue",IF(AND(J97&lt;&gt;"",I97&lt;&gt;"",J97&lt;=I97),"Due soon",""))))</f>
        <v/>
      </c>
      <c r="L97" s="6" t="n"/>
      <c r="M97" s="6" t="n"/>
      <c r="N97" s="7" t="n"/>
      <c r="O97" s="7" t="n"/>
      <c r="P97" s="6" t="n"/>
      <c r="Q97" s="6" t="n"/>
      <c r="R97" s="12">
        <f>IF(K97="","",IF(G97&lt;&gt;"",G97,E97)+ROW()/100000)</f>
        <v/>
      </c>
    </row>
    <row r="98">
      <c r="A98" s="6" t="n"/>
      <c r="B98" s="6" t="n"/>
      <c r="C98" s="6" t="n"/>
      <c r="D98" s="7" t="n"/>
      <c r="E98" s="8" t="n"/>
      <c r="F98" s="6" t="n"/>
      <c r="G98" s="8" t="n"/>
      <c r="H98" s="9">
        <f>IF(OR(E98="",G98=""),"",E98-G98)</f>
        <v/>
      </c>
      <c r="I98" s="10" t="n"/>
      <c r="J98" s="9">
        <f>IF(OR(G98="",O98="Submitted",O98="Confirmed",O98="Missed"),"",G98-TODAY())</f>
        <v/>
      </c>
      <c r="K98" s="11">
        <f>IF(OR(O98="Submitted",O98="Confirmed",O98="Missed"),"",IF(AND(E98&lt;&gt;"",TODAY()&gt;E98),"Past funder deadline",IF(AND(G98&lt;&gt;"",TODAY()&gt;G98),"Overdue",IF(AND(J98&lt;&gt;"",I98&lt;&gt;"",J98&lt;=I98),"Due soon",""))))</f>
        <v/>
      </c>
      <c r="L98" s="6" t="n"/>
      <c r="M98" s="6" t="n"/>
      <c r="N98" s="7" t="n"/>
      <c r="O98" s="7" t="n"/>
      <c r="P98" s="6" t="n"/>
      <c r="Q98" s="6" t="n"/>
      <c r="R98" s="12">
        <f>IF(K98="","",IF(G98&lt;&gt;"",G98,E98)+ROW()/100000)</f>
        <v/>
      </c>
    </row>
    <row r="99">
      <c r="A99" s="6" t="n"/>
      <c r="B99" s="6" t="n"/>
      <c r="C99" s="6" t="n"/>
      <c r="D99" s="7" t="n"/>
      <c r="E99" s="8" t="n"/>
      <c r="F99" s="6" t="n"/>
      <c r="G99" s="8" t="n"/>
      <c r="H99" s="9">
        <f>IF(OR(E99="",G99=""),"",E99-G99)</f>
        <v/>
      </c>
      <c r="I99" s="10" t="n"/>
      <c r="J99" s="9">
        <f>IF(OR(G99="",O99="Submitted",O99="Confirmed",O99="Missed"),"",G99-TODAY())</f>
        <v/>
      </c>
      <c r="K99" s="11">
        <f>IF(OR(O99="Submitted",O99="Confirmed",O99="Missed"),"",IF(AND(E99&lt;&gt;"",TODAY()&gt;E99),"Past funder deadline",IF(AND(G99&lt;&gt;"",TODAY()&gt;G99),"Overdue",IF(AND(J99&lt;&gt;"",I99&lt;&gt;"",J99&lt;=I99),"Due soon",""))))</f>
        <v/>
      </c>
      <c r="L99" s="6" t="n"/>
      <c r="M99" s="6" t="n"/>
      <c r="N99" s="7" t="n"/>
      <c r="O99" s="7" t="n"/>
      <c r="P99" s="6" t="n"/>
      <c r="Q99" s="6" t="n"/>
      <c r="R99" s="12">
        <f>IF(K99="","",IF(G99&lt;&gt;"",G99,E99)+ROW()/100000)</f>
        <v/>
      </c>
    </row>
    <row r="100">
      <c r="A100" s="6" t="n"/>
      <c r="B100" s="6" t="n"/>
      <c r="C100" s="6" t="n"/>
      <c r="D100" s="7" t="n"/>
      <c r="E100" s="8" t="n"/>
      <c r="F100" s="6" t="n"/>
      <c r="G100" s="8" t="n"/>
      <c r="H100" s="9">
        <f>IF(OR(E100="",G100=""),"",E100-G100)</f>
        <v/>
      </c>
      <c r="I100" s="10" t="n"/>
      <c r="J100" s="9">
        <f>IF(OR(G100="",O100="Submitted",O100="Confirmed",O100="Missed"),"",G100-TODAY())</f>
        <v/>
      </c>
      <c r="K100" s="11">
        <f>IF(OR(O100="Submitted",O100="Confirmed",O100="Missed"),"",IF(AND(E100&lt;&gt;"",TODAY()&gt;E100),"Past funder deadline",IF(AND(G100&lt;&gt;"",TODAY()&gt;G100),"Overdue",IF(AND(J100&lt;&gt;"",I100&lt;&gt;"",J100&lt;=I100),"Due soon",""))))</f>
        <v/>
      </c>
      <c r="L100" s="6" t="n"/>
      <c r="M100" s="6" t="n"/>
      <c r="N100" s="7" t="n"/>
      <c r="O100" s="7" t="n"/>
      <c r="P100" s="6" t="n"/>
      <c r="Q100" s="6" t="n"/>
      <c r="R100" s="12">
        <f>IF(K100="","",IF(G100&lt;&gt;"",G100,E100)+ROW()/100000)</f>
        <v/>
      </c>
    </row>
    <row r="101">
      <c r="A101" s="6" t="n"/>
      <c r="B101" s="6" t="n"/>
      <c r="C101" s="6" t="n"/>
      <c r="D101" s="7" t="n"/>
      <c r="E101" s="8" t="n"/>
      <c r="F101" s="6" t="n"/>
      <c r="G101" s="8" t="n"/>
      <c r="H101" s="9">
        <f>IF(OR(E101="",G101=""),"",E101-G101)</f>
        <v/>
      </c>
      <c r="I101" s="10" t="n"/>
      <c r="J101" s="9">
        <f>IF(OR(G101="",O101="Submitted",O101="Confirmed",O101="Missed"),"",G101-TODAY())</f>
        <v/>
      </c>
      <c r="K101" s="11">
        <f>IF(OR(O101="Submitted",O101="Confirmed",O101="Missed"),"",IF(AND(E101&lt;&gt;"",TODAY()&gt;E101),"Past funder deadline",IF(AND(G101&lt;&gt;"",TODAY()&gt;G101),"Overdue",IF(AND(J101&lt;&gt;"",I101&lt;&gt;"",J101&lt;=I101),"Due soon",""))))</f>
        <v/>
      </c>
      <c r="L101" s="6" t="n"/>
      <c r="M101" s="6" t="n"/>
      <c r="N101" s="7" t="n"/>
      <c r="O101" s="7" t="n"/>
      <c r="P101" s="6" t="n"/>
      <c r="Q101" s="6" t="n"/>
      <c r="R101" s="12">
        <f>IF(K101="","",IF(G101&lt;&gt;"",G101,E101)+ROW()/100000)</f>
        <v/>
      </c>
    </row>
    <row r="102">
      <c r="A102" s="6" t="n"/>
      <c r="B102" s="6" t="n"/>
      <c r="C102" s="6" t="n"/>
      <c r="D102" s="7" t="n"/>
      <c r="E102" s="8" t="n"/>
      <c r="F102" s="6" t="n"/>
      <c r="G102" s="8" t="n"/>
      <c r="H102" s="9">
        <f>IF(OR(E102="",G102=""),"",E102-G102)</f>
        <v/>
      </c>
      <c r="I102" s="10" t="n"/>
      <c r="J102" s="9">
        <f>IF(OR(G102="",O102="Submitted",O102="Confirmed",O102="Missed"),"",G102-TODAY())</f>
        <v/>
      </c>
      <c r="K102" s="11">
        <f>IF(OR(O102="Submitted",O102="Confirmed",O102="Missed"),"",IF(AND(E102&lt;&gt;"",TODAY()&gt;E102),"Past funder deadline",IF(AND(G102&lt;&gt;"",TODAY()&gt;G102),"Overdue",IF(AND(J102&lt;&gt;"",I102&lt;&gt;"",J102&lt;=I102),"Due soon",""))))</f>
        <v/>
      </c>
      <c r="L102" s="6" t="n"/>
      <c r="M102" s="6" t="n"/>
      <c r="N102" s="7" t="n"/>
      <c r="O102" s="7" t="n"/>
      <c r="P102" s="6" t="n"/>
      <c r="Q102" s="6" t="n"/>
      <c r="R102" s="12">
        <f>IF(K102="","",IF(G102&lt;&gt;"",G102,E102)+ROW()/100000)</f>
        <v/>
      </c>
    </row>
    <row r="103">
      <c r="A103" s="6" t="n"/>
      <c r="B103" s="6" t="n"/>
      <c r="C103" s="6" t="n"/>
      <c r="D103" s="7" t="n"/>
      <c r="E103" s="8" t="n"/>
      <c r="F103" s="6" t="n"/>
      <c r="G103" s="8" t="n"/>
      <c r="H103" s="9">
        <f>IF(OR(E103="",G103=""),"",E103-G103)</f>
        <v/>
      </c>
      <c r="I103" s="10" t="n"/>
      <c r="J103" s="9">
        <f>IF(OR(G103="",O103="Submitted",O103="Confirmed",O103="Missed"),"",G103-TODAY())</f>
        <v/>
      </c>
      <c r="K103" s="11">
        <f>IF(OR(O103="Submitted",O103="Confirmed",O103="Missed"),"",IF(AND(E103&lt;&gt;"",TODAY()&gt;E103),"Past funder deadline",IF(AND(G103&lt;&gt;"",TODAY()&gt;G103),"Overdue",IF(AND(J103&lt;&gt;"",I103&lt;&gt;"",J103&lt;=I103),"Due soon",""))))</f>
        <v/>
      </c>
      <c r="L103" s="6" t="n"/>
      <c r="M103" s="6" t="n"/>
      <c r="N103" s="7" t="n"/>
      <c r="O103" s="7" t="n"/>
      <c r="P103" s="6" t="n"/>
      <c r="Q103" s="6" t="n"/>
      <c r="R103" s="12">
        <f>IF(K103="","",IF(G103&lt;&gt;"",G103,E103)+ROW()/100000)</f>
        <v/>
      </c>
    </row>
    <row r="104">
      <c r="A104" s="6" t="n"/>
      <c r="B104" s="6" t="n"/>
      <c r="C104" s="6" t="n"/>
      <c r="D104" s="7" t="n"/>
      <c r="E104" s="8" t="n"/>
      <c r="F104" s="6" t="n"/>
      <c r="G104" s="8" t="n"/>
      <c r="H104" s="9">
        <f>IF(OR(E104="",G104=""),"",E104-G104)</f>
        <v/>
      </c>
      <c r="I104" s="10" t="n"/>
      <c r="J104" s="9">
        <f>IF(OR(G104="",O104="Submitted",O104="Confirmed",O104="Missed"),"",G104-TODAY())</f>
        <v/>
      </c>
      <c r="K104" s="11">
        <f>IF(OR(O104="Submitted",O104="Confirmed",O104="Missed"),"",IF(AND(E104&lt;&gt;"",TODAY()&gt;E104),"Past funder deadline",IF(AND(G104&lt;&gt;"",TODAY()&gt;G104),"Overdue",IF(AND(J104&lt;&gt;"",I104&lt;&gt;"",J104&lt;=I104),"Due soon",""))))</f>
        <v/>
      </c>
      <c r="L104" s="6" t="n"/>
      <c r="M104" s="6" t="n"/>
      <c r="N104" s="7" t="n"/>
      <c r="O104" s="7" t="n"/>
      <c r="P104" s="6" t="n"/>
      <c r="Q104" s="6" t="n"/>
      <c r="R104" s="12">
        <f>IF(K104="","",IF(G104&lt;&gt;"",G104,E104)+ROW()/100000)</f>
        <v/>
      </c>
    </row>
    <row r="105">
      <c r="A105" s="6" t="n"/>
      <c r="B105" s="6" t="n"/>
      <c r="C105" s="6" t="n"/>
      <c r="D105" s="7" t="n"/>
      <c r="E105" s="8" t="n"/>
      <c r="F105" s="6" t="n"/>
      <c r="G105" s="8" t="n"/>
      <c r="H105" s="9">
        <f>IF(OR(E105="",G105=""),"",E105-G105)</f>
        <v/>
      </c>
      <c r="I105" s="10" t="n"/>
      <c r="J105" s="9">
        <f>IF(OR(G105="",O105="Submitted",O105="Confirmed",O105="Missed"),"",G105-TODAY())</f>
        <v/>
      </c>
      <c r="K105" s="11">
        <f>IF(OR(O105="Submitted",O105="Confirmed",O105="Missed"),"",IF(AND(E105&lt;&gt;"",TODAY()&gt;E105),"Past funder deadline",IF(AND(G105&lt;&gt;"",TODAY()&gt;G105),"Overdue",IF(AND(J105&lt;&gt;"",I105&lt;&gt;"",J105&lt;=I105),"Due soon",""))))</f>
        <v/>
      </c>
      <c r="L105" s="6" t="n"/>
      <c r="M105" s="6" t="n"/>
      <c r="N105" s="7" t="n"/>
      <c r="O105" s="7" t="n"/>
      <c r="P105" s="6" t="n"/>
      <c r="Q105" s="6" t="n"/>
      <c r="R105" s="12">
        <f>IF(K105="","",IF(G105&lt;&gt;"",G105,E105)+ROW()/100000)</f>
        <v/>
      </c>
    </row>
    <row r="106">
      <c r="A106" s="6" t="n"/>
      <c r="B106" s="6" t="n"/>
      <c r="C106" s="6" t="n"/>
      <c r="D106" s="7" t="n"/>
      <c r="E106" s="8" t="n"/>
      <c r="F106" s="6" t="n"/>
      <c r="G106" s="8" t="n"/>
      <c r="H106" s="9">
        <f>IF(OR(E106="",G106=""),"",E106-G106)</f>
        <v/>
      </c>
      <c r="I106" s="10" t="n"/>
      <c r="J106" s="9">
        <f>IF(OR(G106="",O106="Submitted",O106="Confirmed",O106="Missed"),"",G106-TODAY())</f>
        <v/>
      </c>
      <c r="K106" s="11">
        <f>IF(OR(O106="Submitted",O106="Confirmed",O106="Missed"),"",IF(AND(E106&lt;&gt;"",TODAY()&gt;E106),"Past funder deadline",IF(AND(G106&lt;&gt;"",TODAY()&gt;G106),"Overdue",IF(AND(J106&lt;&gt;"",I106&lt;&gt;"",J106&lt;=I106),"Due soon",""))))</f>
        <v/>
      </c>
      <c r="L106" s="6" t="n"/>
      <c r="M106" s="6" t="n"/>
      <c r="N106" s="7" t="n"/>
      <c r="O106" s="7" t="n"/>
      <c r="P106" s="6" t="n"/>
      <c r="Q106" s="6" t="n"/>
      <c r="R106" s="12">
        <f>IF(K106="","",IF(G106&lt;&gt;"",G106,E106)+ROW()/100000)</f>
        <v/>
      </c>
    </row>
    <row r="107">
      <c r="A107" s="6" t="n"/>
      <c r="B107" s="6" t="n"/>
      <c r="C107" s="6" t="n"/>
      <c r="D107" s="7" t="n"/>
      <c r="E107" s="8" t="n"/>
      <c r="F107" s="6" t="n"/>
      <c r="G107" s="8" t="n"/>
      <c r="H107" s="9">
        <f>IF(OR(E107="",G107=""),"",E107-G107)</f>
        <v/>
      </c>
      <c r="I107" s="10" t="n"/>
      <c r="J107" s="9">
        <f>IF(OR(G107="",O107="Submitted",O107="Confirmed",O107="Missed"),"",G107-TODAY())</f>
        <v/>
      </c>
      <c r="K107" s="11">
        <f>IF(OR(O107="Submitted",O107="Confirmed",O107="Missed"),"",IF(AND(E107&lt;&gt;"",TODAY()&gt;E107),"Past funder deadline",IF(AND(G107&lt;&gt;"",TODAY()&gt;G107),"Overdue",IF(AND(J107&lt;&gt;"",I107&lt;&gt;"",J107&lt;=I107),"Due soon",""))))</f>
        <v/>
      </c>
      <c r="L107" s="6" t="n"/>
      <c r="M107" s="6" t="n"/>
      <c r="N107" s="7" t="n"/>
      <c r="O107" s="7" t="n"/>
      <c r="P107" s="6" t="n"/>
      <c r="Q107" s="6" t="n"/>
      <c r="R107" s="12">
        <f>IF(K107="","",IF(G107&lt;&gt;"",G107,E107)+ROW()/100000)</f>
        <v/>
      </c>
    </row>
    <row r="108">
      <c r="A108" s="6" t="n"/>
      <c r="B108" s="6" t="n"/>
      <c r="C108" s="6" t="n"/>
      <c r="D108" s="7" t="n"/>
      <c r="E108" s="8" t="n"/>
      <c r="F108" s="6" t="n"/>
      <c r="G108" s="8" t="n"/>
      <c r="H108" s="9">
        <f>IF(OR(E108="",G108=""),"",E108-G108)</f>
        <v/>
      </c>
      <c r="I108" s="10" t="n"/>
      <c r="J108" s="9">
        <f>IF(OR(G108="",O108="Submitted",O108="Confirmed",O108="Missed"),"",G108-TODAY())</f>
        <v/>
      </c>
      <c r="K108" s="11">
        <f>IF(OR(O108="Submitted",O108="Confirmed",O108="Missed"),"",IF(AND(E108&lt;&gt;"",TODAY()&gt;E108),"Past funder deadline",IF(AND(G108&lt;&gt;"",TODAY()&gt;G108),"Overdue",IF(AND(J108&lt;&gt;"",I108&lt;&gt;"",J108&lt;=I108),"Due soon",""))))</f>
        <v/>
      </c>
      <c r="L108" s="6" t="n"/>
      <c r="M108" s="6" t="n"/>
      <c r="N108" s="7" t="n"/>
      <c r="O108" s="7" t="n"/>
      <c r="P108" s="6" t="n"/>
      <c r="Q108" s="6" t="n"/>
      <c r="R108" s="12">
        <f>IF(K108="","",IF(G108&lt;&gt;"",G108,E108)+ROW()/100000)</f>
        <v/>
      </c>
    </row>
    <row r="109">
      <c r="A109" s="6" t="n"/>
      <c r="B109" s="6" t="n"/>
      <c r="C109" s="6" t="n"/>
      <c r="D109" s="7" t="n"/>
      <c r="E109" s="8" t="n"/>
      <c r="F109" s="6" t="n"/>
      <c r="G109" s="8" t="n"/>
      <c r="H109" s="9">
        <f>IF(OR(E109="",G109=""),"",E109-G109)</f>
        <v/>
      </c>
      <c r="I109" s="10" t="n"/>
      <c r="J109" s="9">
        <f>IF(OR(G109="",O109="Submitted",O109="Confirmed",O109="Missed"),"",G109-TODAY())</f>
        <v/>
      </c>
      <c r="K109" s="11">
        <f>IF(OR(O109="Submitted",O109="Confirmed",O109="Missed"),"",IF(AND(E109&lt;&gt;"",TODAY()&gt;E109),"Past funder deadline",IF(AND(G109&lt;&gt;"",TODAY()&gt;G109),"Overdue",IF(AND(J109&lt;&gt;"",I109&lt;&gt;"",J109&lt;=I109),"Due soon",""))))</f>
        <v/>
      </c>
      <c r="L109" s="6" t="n"/>
      <c r="M109" s="6" t="n"/>
      <c r="N109" s="7" t="n"/>
      <c r="O109" s="7" t="n"/>
      <c r="P109" s="6" t="n"/>
      <c r="Q109" s="6" t="n"/>
      <c r="R109" s="12">
        <f>IF(K109="","",IF(G109&lt;&gt;"",G109,E109)+ROW()/100000)</f>
        <v/>
      </c>
    </row>
    <row r="110">
      <c r="A110" s="6" t="n"/>
      <c r="B110" s="6" t="n"/>
      <c r="C110" s="6" t="n"/>
      <c r="D110" s="7" t="n"/>
      <c r="E110" s="8" t="n"/>
      <c r="F110" s="6" t="n"/>
      <c r="G110" s="8" t="n"/>
      <c r="H110" s="9">
        <f>IF(OR(E110="",G110=""),"",E110-G110)</f>
        <v/>
      </c>
      <c r="I110" s="10" t="n"/>
      <c r="J110" s="9">
        <f>IF(OR(G110="",O110="Submitted",O110="Confirmed",O110="Missed"),"",G110-TODAY())</f>
        <v/>
      </c>
      <c r="K110" s="11">
        <f>IF(OR(O110="Submitted",O110="Confirmed",O110="Missed"),"",IF(AND(E110&lt;&gt;"",TODAY()&gt;E110),"Past funder deadline",IF(AND(G110&lt;&gt;"",TODAY()&gt;G110),"Overdue",IF(AND(J110&lt;&gt;"",I110&lt;&gt;"",J110&lt;=I110),"Due soon",""))))</f>
        <v/>
      </c>
      <c r="L110" s="6" t="n"/>
      <c r="M110" s="6" t="n"/>
      <c r="N110" s="7" t="n"/>
      <c r="O110" s="7" t="n"/>
      <c r="P110" s="6" t="n"/>
      <c r="Q110" s="6" t="n"/>
      <c r="R110" s="12">
        <f>IF(K110="","",IF(G110&lt;&gt;"",G110,E110)+ROW()/100000)</f>
        <v/>
      </c>
    </row>
    <row r="111">
      <c r="A111" s="6" t="n"/>
      <c r="B111" s="6" t="n"/>
      <c r="C111" s="6" t="n"/>
      <c r="D111" s="7" t="n"/>
      <c r="E111" s="8" t="n"/>
      <c r="F111" s="6" t="n"/>
      <c r="G111" s="8" t="n"/>
      <c r="H111" s="9">
        <f>IF(OR(E111="",G111=""),"",E111-G111)</f>
        <v/>
      </c>
      <c r="I111" s="10" t="n"/>
      <c r="J111" s="9">
        <f>IF(OR(G111="",O111="Submitted",O111="Confirmed",O111="Missed"),"",G111-TODAY())</f>
        <v/>
      </c>
      <c r="K111" s="11">
        <f>IF(OR(O111="Submitted",O111="Confirmed",O111="Missed"),"",IF(AND(E111&lt;&gt;"",TODAY()&gt;E111),"Past funder deadline",IF(AND(G111&lt;&gt;"",TODAY()&gt;G111),"Overdue",IF(AND(J111&lt;&gt;"",I111&lt;&gt;"",J111&lt;=I111),"Due soon",""))))</f>
        <v/>
      </c>
      <c r="L111" s="6" t="n"/>
      <c r="M111" s="6" t="n"/>
      <c r="N111" s="7" t="n"/>
      <c r="O111" s="7" t="n"/>
      <c r="P111" s="6" t="n"/>
      <c r="Q111" s="6" t="n"/>
      <c r="R111" s="12">
        <f>IF(K111="","",IF(G111&lt;&gt;"",G111,E111)+ROW()/100000)</f>
        <v/>
      </c>
    </row>
    <row r="112">
      <c r="A112" s="6" t="n"/>
      <c r="B112" s="6" t="n"/>
      <c r="C112" s="6" t="n"/>
      <c r="D112" s="7" t="n"/>
      <c r="E112" s="8" t="n"/>
      <c r="F112" s="6" t="n"/>
      <c r="G112" s="8" t="n"/>
      <c r="H112" s="9">
        <f>IF(OR(E112="",G112=""),"",E112-G112)</f>
        <v/>
      </c>
      <c r="I112" s="10" t="n"/>
      <c r="J112" s="9">
        <f>IF(OR(G112="",O112="Submitted",O112="Confirmed",O112="Missed"),"",G112-TODAY())</f>
        <v/>
      </c>
      <c r="K112" s="11">
        <f>IF(OR(O112="Submitted",O112="Confirmed",O112="Missed"),"",IF(AND(E112&lt;&gt;"",TODAY()&gt;E112),"Past funder deadline",IF(AND(G112&lt;&gt;"",TODAY()&gt;G112),"Overdue",IF(AND(J112&lt;&gt;"",I112&lt;&gt;"",J112&lt;=I112),"Due soon",""))))</f>
        <v/>
      </c>
      <c r="L112" s="6" t="n"/>
      <c r="M112" s="6" t="n"/>
      <c r="N112" s="7" t="n"/>
      <c r="O112" s="7" t="n"/>
      <c r="P112" s="6" t="n"/>
      <c r="Q112" s="6" t="n"/>
      <c r="R112" s="12">
        <f>IF(K112="","",IF(G112&lt;&gt;"",G112,E112)+ROW()/100000)</f>
        <v/>
      </c>
    </row>
    <row r="113">
      <c r="A113" s="6" t="n"/>
      <c r="B113" s="6" t="n"/>
      <c r="C113" s="6" t="n"/>
      <c r="D113" s="7" t="n"/>
      <c r="E113" s="8" t="n"/>
      <c r="F113" s="6" t="n"/>
      <c r="G113" s="8" t="n"/>
      <c r="H113" s="9">
        <f>IF(OR(E113="",G113=""),"",E113-G113)</f>
        <v/>
      </c>
      <c r="I113" s="10" t="n"/>
      <c r="J113" s="9">
        <f>IF(OR(G113="",O113="Submitted",O113="Confirmed",O113="Missed"),"",G113-TODAY())</f>
        <v/>
      </c>
      <c r="K113" s="11">
        <f>IF(OR(O113="Submitted",O113="Confirmed",O113="Missed"),"",IF(AND(E113&lt;&gt;"",TODAY()&gt;E113),"Past funder deadline",IF(AND(G113&lt;&gt;"",TODAY()&gt;G113),"Overdue",IF(AND(J113&lt;&gt;"",I113&lt;&gt;"",J113&lt;=I113),"Due soon",""))))</f>
        <v/>
      </c>
      <c r="L113" s="6" t="n"/>
      <c r="M113" s="6" t="n"/>
      <c r="N113" s="7" t="n"/>
      <c r="O113" s="7" t="n"/>
      <c r="P113" s="6" t="n"/>
      <c r="Q113" s="6" t="n"/>
      <c r="R113" s="12">
        <f>IF(K113="","",IF(G113&lt;&gt;"",G113,E113)+ROW()/100000)</f>
        <v/>
      </c>
    </row>
    <row r="114">
      <c r="A114" s="6" t="n"/>
      <c r="B114" s="6" t="n"/>
      <c r="C114" s="6" t="n"/>
      <c r="D114" s="7" t="n"/>
      <c r="E114" s="8" t="n"/>
      <c r="F114" s="6" t="n"/>
      <c r="G114" s="8" t="n"/>
      <c r="H114" s="9">
        <f>IF(OR(E114="",G114=""),"",E114-G114)</f>
        <v/>
      </c>
      <c r="I114" s="10" t="n"/>
      <c r="J114" s="9">
        <f>IF(OR(G114="",O114="Submitted",O114="Confirmed",O114="Missed"),"",G114-TODAY())</f>
        <v/>
      </c>
      <c r="K114" s="11">
        <f>IF(OR(O114="Submitted",O114="Confirmed",O114="Missed"),"",IF(AND(E114&lt;&gt;"",TODAY()&gt;E114),"Past funder deadline",IF(AND(G114&lt;&gt;"",TODAY()&gt;G114),"Overdue",IF(AND(J114&lt;&gt;"",I114&lt;&gt;"",J114&lt;=I114),"Due soon",""))))</f>
        <v/>
      </c>
      <c r="L114" s="6" t="n"/>
      <c r="M114" s="6" t="n"/>
      <c r="N114" s="7" t="n"/>
      <c r="O114" s="7" t="n"/>
      <c r="P114" s="6" t="n"/>
      <c r="Q114" s="6" t="n"/>
      <c r="R114" s="12">
        <f>IF(K114="","",IF(G114&lt;&gt;"",G114,E114)+ROW()/100000)</f>
        <v/>
      </c>
    </row>
    <row r="115">
      <c r="A115" s="6" t="n"/>
      <c r="B115" s="6" t="n"/>
      <c r="C115" s="6" t="n"/>
      <c r="D115" s="7" t="n"/>
      <c r="E115" s="8" t="n"/>
      <c r="F115" s="6" t="n"/>
      <c r="G115" s="8" t="n"/>
      <c r="H115" s="9">
        <f>IF(OR(E115="",G115=""),"",E115-G115)</f>
        <v/>
      </c>
      <c r="I115" s="10" t="n"/>
      <c r="J115" s="9">
        <f>IF(OR(G115="",O115="Submitted",O115="Confirmed",O115="Missed"),"",G115-TODAY())</f>
        <v/>
      </c>
      <c r="K115" s="11">
        <f>IF(OR(O115="Submitted",O115="Confirmed",O115="Missed"),"",IF(AND(E115&lt;&gt;"",TODAY()&gt;E115),"Past funder deadline",IF(AND(G115&lt;&gt;"",TODAY()&gt;G115),"Overdue",IF(AND(J115&lt;&gt;"",I115&lt;&gt;"",J115&lt;=I115),"Due soon",""))))</f>
        <v/>
      </c>
      <c r="L115" s="6" t="n"/>
      <c r="M115" s="6" t="n"/>
      <c r="N115" s="7" t="n"/>
      <c r="O115" s="7" t="n"/>
      <c r="P115" s="6" t="n"/>
      <c r="Q115" s="6" t="n"/>
      <c r="R115" s="12">
        <f>IF(K115="","",IF(G115&lt;&gt;"",G115,E115)+ROW()/100000)</f>
        <v/>
      </c>
    </row>
    <row r="116">
      <c r="A116" s="6" t="n"/>
      <c r="B116" s="6" t="n"/>
      <c r="C116" s="6" t="n"/>
      <c r="D116" s="7" t="n"/>
      <c r="E116" s="8" t="n"/>
      <c r="F116" s="6" t="n"/>
      <c r="G116" s="8" t="n"/>
      <c r="H116" s="9">
        <f>IF(OR(E116="",G116=""),"",E116-G116)</f>
        <v/>
      </c>
      <c r="I116" s="10" t="n"/>
      <c r="J116" s="9">
        <f>IF(OR(G116="",O116="Submitted",O116="Confirmed",O116="Missed"),"",G116-TODAY())</f>
        <v/>
      </c>
      <c r="K116" s="11">
        <f>IF(OR(O116="Submitted",O116="Confirmed",O116="Missed"),"",IF(AND(E116&lt;&gt;"",TODAY()&gt;E116),"Past funder deadline",IF(AND(G116&lt;&gt;"",TODAY()&gt;G116),"Overdue",IF(AND(J116&lt;&gt;"",I116&lt;&gt;"",J116&lt;=I116),"Due soon",""))))</f>
        <v/>
      </c>
      <c r="L116" s="6" t="n"/>
      <c r="M116" s="6" t="n"/>
      <c r="N116" s="7" t="n"/>
      <c r="O116" s="7" t="n"/>
      <c r="P116" s="6" t="n"/>
      <c r="Q116" s="6" t="n"/>
      <c r="R116" s="12">
        <f>IF(K116="","",IF(G116&lt;&gt;"",G116,E116)+ROW()/100000)</f>
        <v/>
      </c>
    </row>
    <row r="117">
      <c r="A117" s="6" t="n"/>
      <c r="B117" s="6" t="n"/>
      <c r="C117" s="6" t="n"/>
      <c r="D117" s="7" t="n"/>
      <c r="E117" s="8" t="n"/>
      <c r="F117" s="6" t="n"/>
      <c r="G117" s="8" t="n"/>
      <c r="H117" s="9">
        <f>IF(OR(E117="",G117=""),"",E117-G117)</f>
        <v/>
      </c>
      <c r="I117" s="10" t="n"/>
      <c r="J117" s="9">
        <f>IF(OR(G117="",O117="Submitted",O117="Confirmed",O117="Missed"),"",G117-TODAY())</f>
        <v/>
      </c>
      <c r="K117" s="11">
        <f>IF(OR(O117="Submitted",O117="Confirmed",O117="Missed"),"",IF(AND(E117&lt;&gt;"",TODAY()&gt;E117),"Past funder deadline",IF(AND(G117&lt;&gt;"",TODAY()&gt;G117),"Overdue",IF(AND(J117&lt;&gt;"",I117&lt;&gt;"",J117&lt;=I117),"Due soon",""))))</f>
        <v/>
      </c>
      <c r="L117" s="6" t="n"/>
      <c r="M117" s="6" t="n"/>
      <c r="N117" s="7" t="n"/>
      <c r="O117" s="7" t="n"/>
      <c r="P117" s="6" t="n"/>
      <c r="Q117" s="6" t="n"/>
      <c r="R117" s="12">
        <f>IF(K117="","",IF(G117&lt;&gt;"",G117,E117)+ROW()/100000)</f>
        <v/>
      </c>
    </row>
    <row r="118">
      <c r="A118" s="6" t="n"/>
      <c r="B118" s="6" t="n"/>
      <c r="C118" s="6" t="n"/>
      <c r="D118" s="7" t="n"/>
      <c r="E118" s="8" t="n"/>
      <c r="F118" s="6" t="n"/>
      <c r="G118" s="8" t="n"/>
      <c r="H118" s="9">
        <f>IF(OR(E118="",G118=""),"",E118-G118)</f>
        <v/>
      </c>
      <c r="I118" s="10" t="n"/>
      <c r="J118" s="9">
        <f>IF(OR(G118="",O118="Submitted",O118="Confirmed",O118="Missed"),"",G118-TODAY())</f>
        <v/>
      </c>
      <c r="K118" s="11">
        <f>IF(OR(O118="Submitted",O118="Confirmed",O118="Missed"),"",IF(AND(E118&lt;&gt;"",TODAY()&gt;E118),"Past funder deadline",IF(AND(G118&lt;&gt;"",TODAY()&gt;G118),"Overdue",IF(AND(J118&lt;&gt;"",I118&lt;&gt;"",J118&lt;=I118),"Due soon",""))))</f>
        <v/>
      </c>
      <c r="L118" s="6" t="n"/>
      <c r="M118" s="6" t="n"/>
      <c r="N118" s="7" t="n"/>
      <c r="O118" s="7" t="n"/>
      <c r="P118" s="6" t="n"/>
      <c r="Q118" s="6" t="n"/>
      <c r="R118" s="12">
        <f>IF(K118="","",IF(G118&lt;&gt;"",G118,E118)+ROW()/100000)</f>
        <v/>
      </c>
    </row>
    <row r="119">
      <c r="A119" s="6" t="n"/>
      <c r="B119" s="6" t="n"/>
      <c r="C119" s="6" t="n"/>
      <c r="D119" s="7" t="n"/>
      <c r="E119" s="8" t="n"/>
      <c r="F119" s="6" t="n"/>
      <c r="G119" s="8" t="n"/>
      <c r="H119" s="9">
        <f>IF(OR(E119="",G119=""),"",E119-G119)</f>
        <v/>
      </c>
      <c r="I119" s="10" t="n"/>
      <c r="J119" s="9">
        <f>IF(OR(G119="",O119="Submitted",O119="Confirmed",O119="Missed"),"",G119-TODAY())</f>
        <v/>
      </c>
      <c r="K119" s="11">
        <f>IF(OR(O119="Submitted",O119="Confirmed",O119="Missed"),"",IF(AND(E119&lt;&gt;"",TODAY()&gt;E119),"Past funder deadline",IF(AND(G119&lt;&gt;"",TODAY()&gt;G119),"Overdue",IF(AND(J119&lt;&gt;"",I119&lt;&gt;"",J119&lt;=I119),"Due soon",""))))</f>
        <v/>
      </c>
      <c r="L119" s="6" t="n"/>
      <c r="M119" s="6" t="n"/>
      <c r="N119" s="7" t="n"/>
      <c r="O119" s="7" t="n"/>
      <c r="P119" s="6" t="n"/>
      <c r="Q119" s="6" t="n"/>
      <c r="R119" s="12">
        <f>IF(K119="","",IF(G119&lt;&gt;"",G119,E119)+ROW()/100000)</f>
        <v/>
      </c>
    </row>
    <row r="120">
      <c r="A120" s="6" t="n"/>
      <c r="B120" s="6" t="n"/>
      <c r="C120" s="6" t="n"/>
      <c r="D120" s="7" t="n"/>
      <c r="E120" s="8" t="n"/>
      <c r="F120" s="6" t="n"/>
      <c r="G120" s="8" t="n"/>
      <c r="H120" s="9">
        <f>IF(OR(E120="",G120=""),"",E120-G120)</f>
        <v/>
      </c>
      <c r="I120" s="10" t="n"/>
      <c r="J120" s="9">
        <f>IF(OR(G120="",O120="Submitted",O120="Confirmed",O120="Missed"),"",G120-TODAY())</f>
        <v/>
      </c>
      <c r="K120" s="11">
        <f>IF(OR(O120="Submitted",O120="Confirmed",O120="Missed"),"",IF(AND(E120&lt;&gt;"",TODAY()&gt;E120),"Past funder deadline",IF(AND(G120&lt;&gt;"",TODAY()&gt;G120),"Overdue",IF(AND(J120&lt;&gt;"",I120&lt;&gt;"",J120&lt;=I120),"Due soon",""))))</f>
        <v/>
      </c>
      <c r="L120" s="6" t="n"/>
      <c r="M120" s="6" t="n"/>
      <c r="N120" s="7" t="n"/>
      <c r="O120" s="7" t="n"/>
      <c r="P120" s="6" t="n"/>
      <c r="Q120" s="6" t="n"/>
      <c r="R120" s="12">
        <f>IF(K120="","",IF(G120&lt;&gt;"",G120,E120)+ROW()/100000)</f>
        <v/>
      </c>
    </row>
    <row r="121">
      <c r="A121" s="6" t="n"/>
      <c r="B121" s="6" t="n"/>
      <c r="C121" s="6" t="n"/>
      <c r="D121" s="7" t="n"/>
      <c r="E121" s="8" t="n"/>
      <c r="F121" s="6" t="n"/>
      <c r="G121" s="8" t="n"/>
      <c r="H121" s="9">
        <f>IF(OR(E121="",G121=""),"",E121-G121)</f>
        <v/>
      </c>
      <c r="I121" s="10" t="n"/>
      <c r="J121" s="9">
        <f>IF(OR(G121="",O121="Submitted",O121="Confirmed",O121="Missed"),"",G121-TODAY())</f>
        <v/>
      </c>
      <c r="K121" s="11">
        <f>IF(OR(O121="Submitted",O121="Confirmed",O121="Missed"),"",IF(AND(E121&lt;&gt;"",TODAY()&gt;E121),"Past funder deadline",IF(AND(G121&lt;&gt;"",TODAY()&gt;G121),"Overdue",IF(AND(J121&lt;&gt;"",I121&lt;&gt;"",J121&lt;=I121),"Due soon",""))))</f>
        <v/>
      </c>
      <c r="L121" s="6" t="n"/>
      <c r="M121" s="6" t="n"/>
      <c r="N121" s="7" t="n"/>
      <c r="O121" s="7" t="n"/>
      <c r="P121" s="6" t="n"/>
      <c r="Q121" s="6" t="n"/>
      <c r="R121" s="12">
        <f>IF(K121="","",IF(G121&lt;&gt;"",G121,E121)+ROW()/100000)</f>
        <v/>
      </c>
    </row>
    <row r="122">
      <c r="A122" s="6" t="n"/>
      <c r="B122" s="6" t="n"/>
      <c r="C122" s="6" t="n"/>
      <c r="D122" s="7" t="n"/>
      <c r="E122" s="8" t="n"/>
      <c r="F122" s="6" t="n"/>
      <c r="G122" s="8" t="n"/>
      <c r="H122" s="9">
        <f>IF(OR(E122="",G122=""),"",E122-G122)</f>
        <v/>
      </c>
      <c r="I122" s="10" t="n"/>
      <c r="J122" s="9">
        <f>IF(OR(G122="",O122="Submitted",O122="Confirmed",O122="Missed"),"",G122-TODAY())</f>
        <v/>
      </c>
      <c r="K122" s="11">
        <f>IF(OR(O122="Submitted",O122="Confirmed",O122="Missed"),"",IF(AND(E122&lt;&gt;"",TODAY()&gt;E122),"Past funder deadline",IF(AND(G122&lt;&gt;"",TODAY()&gt;G122),"Overdue",IF(AND(J122&lt;&gt;"",I122&lt;&gt;"",J122&lt;=I122),"Due soon",""))))</f>
        <v/>
      </c>
      <c r="L122" s="6" t="n"/>
      <c r="M122" s="6" t="n"/>
      <c r="N122" s="7" t="n"/>
      <c r="O122" s="7" t="n"/>
      <c r="P122" s="6" t="n"/>
      <c r="Q122" s="6" t="n"/>
      <c r="R122" s="12">
        <f>IF(K122="","",IF(G122&lt;&gt;"",G122,E122)+ROW()/100000)</f>
        <v/>
      </c>
    </row>
    <row r="123">
      <c r="A123" s="6" t="n"/>
      <c r="B123" s="6" t="n"/>
      <c r="C123" s="6" t="n"/>
      <c r="D123" s="7" t="n"/>
      <c r="E123" s="8" t="n"/>
      <c r="F123" s="6" t="n"/>
      <c r="G123" s="8" t="n"/>
      <c r="H123" s="9">
        <f>IF(OR(E123="",G123=""),"",E123-G123)</f>
        <v/>
      </c>
      <c r="I123" s="10" t="n"/>
      <c r="J123" s="9">
        <f>IF(OR(G123="",O123="Submitted",O123="Confirmed",O123="Missed"),"",G123-TODAY())</f>
        <v/>
      </c>
      <c r="K123" s="11">
        <f>IF(OR(O123="Submitted",O123="Confirmed",O123="Missed"),"",IF(AND(E123&lt;&gt;"",TODAY()&gt;E123),"Past funder deadline",IF(AND(G123&lt;&gt;"",TODAY()&gt;G123),"Overdue",IF(AND(J123&lt;&gt;"",I123&lt;&gt;"",J123&lt;=I123),"Due soon",""))))</f>
        <v/>
      </c>
      <c r="L123" s="6" t="n"/>
      <c r="M123" s="6" t="n"/>
      <c r="N123" s="7" t="n"/>
      <c r="O123" s="7" t="n"/>
      <c r="P123" s="6" t="n"/>
      <c r="Q123" s="6" t="n"/>
      <c r="R123" s="12">
        <f>IF(K123="","",IF(G123&lt;&gt;"",G123,E123)+ROW()/100000)</f>
        <v/>
      </c>
    </row>
    <row r="124">
      <c r="A124" s="6" t="n"/>
      <c r="B124" s="6" t="n"/>
      <c r="C124" s="6" t="n"/>
      <c r="D124" s="7" t="n"/>
      <c r="E124" s="8" t="n"/>
      <c r="F124" s="6" t="n"/>
      <c r="G124" s="8" t="n"/>
      <c r="H124" s="9">
        <f>IF(OR(E124="",G124=""),"",E124-G124)</f>
        <v/>
      </c>
      <c r="I124" s="10" t="n"/>
      <c r="J124" s="9">
        <f>IF(OR(G124="",O124="Submitted",O124="Confirmed",O124="Missed"),"",G124-TODAY())</f>
        <v/>
      </c>
      <c r="K124" s="11">
        <f>IF(OR(O124="Submitted",O124="Confirmed",O124="Missed"),"",IF(AND(E124&lt;&gt;"",TODAY()&gt;E124),"Past funder deadline",IF(AND(G124&lt;&gt;"",TODAY()&gt;G124),"Overdue",IF(AND(J124&lt;&gt;"",I124&lt;&gt;"",J124&lt;=I124),"Due soon",""))))</f>
        <v/>
      </c>
      <c r="L124" s="6" t="n"/>
      <c r="M124" s="6" t="n"/>
      <c r="N124" s="7" t="n"/>
      <c r="O124" s="7" t="n"/>
      <c r="P124" s="6" t="n"/>
      <c r="Q124" s="6" t="n"/>
      <c r="R124" s="12">
        <f>IF(K124="","",IF(G124&lt;&gt;"",G124,E124)+ROW()/100000)</f>
        <v/>
      </c>
    </row>
    <row r="125">
      <c r="A125" s="6" t="n"/>
      <c r="B125" s="6" t="n"/>
      <c r="C125" s="6" t="n"/>
      <c r="D125" s="7" t="n"/>
      <c r="E125" s="8" t="n"/>
      <c r="F125" s="6" t="n"/>
      <c r="G125" s="8" t="n"/>
      <c r="H125" s="9">
        <f>IF(OR(E125="",G125=""),"",E125-G125)</f>
        <v/>
      </c>
      <c r="I125" s="10" t="n"/>
      <c r="J125" s="9">
        <f>IF(OR(G125="",O125="Submitted",O125="Confirmed",O125="Missed"),"",G125-TODAY())</f>
        <v/>
      </c>
      <c r="K125" s="11">
        <f>IF(OR(O125="Submitted",O125="Confirmed",O125="Missed"),"",IF(AND(E125&lt;&gt;"",TODAY()&gt;E125),"Past funder deadline",IF(AND(G125&lt;&gt;"",TODAY()&gt;G125),"Overdue",IF(AND(J125&lt;&gt;"",I125&lt;&gt;"",J125&lt;=I125),"Due soon",""))))</f>
        <v/>
      </c>
      <c r="L125" s="6" t="n"/>
      <c r="M125" s="6" t="n"/>
      <c r="N125" s="7" t="n"/>
      <c r="O125" s="7" t="n"/>
      <c r="P125" s="6" t="n"/>
      <c r="Q125" s="6" t="n"/>
      <c r="R125" s="12">
        <f>IF(K125="","",IF(G125&lt;&gt;"",G125,E125)+ROW()/100000)</f>
        <v/>
      </c>
    </row>
    <row r="126">
      <c r="A126" s="6" t="n"/>
      <c r="B126" s="6" t="n"/>
      <c r="C126" s="6" t="n"/>
      <c r="D126" s="7" t="n"/>
      <c r="E126" s="8" t="n"/>
      <c r="F126" s="6" t="n"/>
      <c r="G126" s="8" t="n"/>
      <c r="H126" s="9">
        <f>IF(OR(E126="",G126=""),"",E126-G126)</f>
        <v/>
      </c>
      <c r="I126" s="10" t="n"/>
      <c r="J126" s="9">
        <f>IF(OR(G126="",O126="Submitted",O126="Confirmed",O126="Missed"),"",G126-TODAY())</f>
        <v/>
      </c>
      <c r="K126" s="11">
        <f>IF(OR(O126="Submitted",O126="Confirmed",O126="Missed"),"",IF(AND(E126&lt;&gt;"",TODAY()&gt;E126),"Past funder deadline",IF(AND(G126&lt;&gt;"",TODAY()&gt;G126),"Overdue",IF(AND(J126&lt;&gt;"",I126&lt;&gt;"",J126&lt;=I126),"Due soon",""))))</f>
        <v/>
      </c>
      <c r="L126" s="6" t="n"/>
      <c r="M126" s="6" t="n"/>
      <c r="N126" s="7" t="n"/>
      <c r="O126" s="7" t="n"/>
      <c r="P126" s="6" t="n"/>
      <c r="Q126" s="6" t="n"/>
      <c r="R126" s="12">
        <f>IF(K126="","",IF(G126&lt;&gt;"",G126,E126)+ROW()/100000)</f>
        <v/>
      </c>
    </row>
    <row r="127">
      <c r="A127" s="6" t="n"/>
      <c r="B127" s="6" t="n"/>
      <c r="C127" s="6" t="n"/>
      <c r="D127" s="7" t="n"/>
      <c r="E127" s="8" t="n"/>
      <c r="F127" s="6" t="n"/>
      <c r="G127" s="8" t="n"/>
      <c r="H127" s="9">
        <f>IF(OR(E127="",G127=""),"",E127-G127)</f>
        <v/>
      </c>
      <c r="I127" s="10" t="n"/>
      <c r="J127" s="9">
        <f>IF(OR(G127="",O127="Submitted",O127="Confirmed",O127="Missed"),"",G127-TODAY())</f>
        <v/>
      </c>
      <c r="K127" s="11">
        <f>IF(OR(O127="Submitted",O127="Confirmed",O127="Missed"),"",IF(AND(E127&lt;&gt;"",TODAY()&gt;E127),"Past funder deadline",IF(AND(G127&lt;&gt;"",TODAY()&gt;G127),"Overdue",IF(AND(J127&lt;&gt;"",I127&lt;&gt;"",J127&lt;=I127),"Due soon",""))))</f>
        <v/>
      </c>
      <c r="L127" s="6" t="n"/>
      <c r="M127" s="6" t="n"/>
      <c r="N127" s="7" t="n"/>
      <c r="O127" s="7" t="n"/>
      <c r="P127" s="6" t="n"/>
      <c r="Q127" s="6" t="n"/>
      <c r="R127" s="12">
        <f>IF(K127="","",IF(G127&lt;&gt;"",G127,E127)+ROW()/100000)</f>
        <v/>
      </c>
    </row>
    <row r="128">
      <c r="A128" s="6" t="n"/>
      <c r="B128" s="6" t="n"/>
      <c r="C128" s="6" t="n"/>
      <c r="D128" s="7" t="n"/>
      <c r="E128" s="8" t="n"/>
      <c r="F128" s="6" t="n"/>
      <c r="G128" s="8" t="n"/>
      <c r="H128" s="9">
        <f>IF(OR(E128="",G128=""),"",E128-G128)</f>
        <v/>
      </c>
      <c r="I128" s="10" t="n"/>
      <c r="J128" s="9">
        <f>IF(OR(G128="",O128="Submitted",O128="Confirmed",O128="Missed"),"",G128-TODAY())</f>
        <v/>
      </c>
      <c r="K128" s="11">
        <f>IF(OR(O128="Submitted",O128="Confirmed",O128="Missed"),"",IF(AND(E128&lt;&gt;"",TODAY()&gt;E128),"Past funder deadline",IF(AND(G128&lt;&gt;"",TODAY()&gt;G128),"Overdue",IF(AND(J128&lt;&gt;"",I128&lt;&gt;"",J128&lt;=I128),"Due soon",""))))</f>
        <v/>
      </c>
      <c r="L128" s="6" t="n"/>
      <c r="M128" s="6" t="n"/>
      <c r="N128" s="7" t="n"/>
      <c r="O128" s="7" t="n"/>
      <c r="P128" s="6" t="n"/>
      <c r="Q128" s="6" t="n"/>
      <c r="R128" s="12">
        <f>IF(K128="","",IF(G128&lt;&gt;"",G128,E128)+ROW()/100000)</f>
        <v/>
      </c>
    </row>
    <row r="129">
      <c r="A129" s="6" t="n"/>
      <c r="B129" s="6" t="n"/>
      <c r="C129" s="6" t="n"/>
      <c r="D129" s="7" t="n"/>
      <c r="E129" s="8" t="n"/>
      <c r="F129" s="6" t="n"/>
      <c r="G129" s="8" t="n"/>
      <c r="H129" s="9">
        <f>IF(OR(E129="",G129=""),"",E129-G129)</f>
        <v/>
      </c>
      <c r="I129" s="10" t="n"/>
      <c r="J129" s="9">
        <f>IF(OR(G129="",O129="Submitted",O129="Confirmed",O129="Missed"),"",G129-TODAY())</f>
        <v/>
      </c>
      <c r="K129" s="11">
        <f>IF(OR(O129="Submitted",O129="Confirmed",O129="Missed"),"",IF(AND(E129&lt;&gt;"",TODAY()&gt;E129),"Past funder deadline",IF(AND(G129&lt;&gt;"",TODAY()&gt;G129),"Overdue",IF(AND(J129&lt;&gt;"",I129&lt;&gt;"",J129&lt;=I129),"Due soon",""))))</f>
        <v/>
      </c>
      <c r="L129" s="6" t="n"/>
      <c r="M129" s="6" t="n"/>
      <c r="N129" s="7" t="n"/>
      <c r="O129" s="7" t="n"/>
      <c r="P129" s="6" t="n"/>
      <c r="Q129" s="6" t="n"/>
      <c r="R129" s="12">
        <f>IF(K129="","",IF(G129&lt;&gt;"",G129,E129)+ROW()/100000)</f>
        <v/>
      </c>
    </row>
    <row r="130">
      <c r="A130" s="6" t="n"/>
      <c r="B130" s="6" t="n"/>
      <c r="C130" s="6" t="n"/>
      <c r="D130" s="7" t="n"/>
      <c r="E130" s="8" t="n"/>
      <c r="F130" s="6" t="n"/>
      <c r="G130" s="8" t="n"/>
      <c r="H130" s="9">
        <f>IF(OR(E130="",G130=""),"",E130-G130)</f>
        <v/>
      </c>
      <c r="I130" s="10" t="n"/>
      <c r="J130" s="9">
        <f>IF(OR(G130="",O130="Submitted",O130="Confirmed",O130="Missed"),"",G130-TODAY())</f>
        <v/>
      </c>
      <c r="K130" s="11">
        <f>IF(OR(O130="Submitted",O130="Confirmed",O130="Missed"),"",IF(AND(E130&lt;&gt;"",TODAY()&gt;E130),"Past funder deadline",IF(AND(G130&lt;&gt;"",TODAY()&gt;G130),"Overdue",IF(AND(J130&lt;&gt;"",I130&lt;&gt;"",J130&lt;=I130),"Due soon",""))))</f>
        <v/>
      </c>
      <c r="L130" s="6" t="n"/>
      <c r="M130" s="6" t="n"/>
      <c r="N130" s="7" t="n"/>
      <c r="O130" s="7" t="n"/>
      <c r="P130" s="6" t="n"/>
      <c r="Q130" s="6" t="n"/>
      <c r="R130" s="12">
        <f>IF(K130="","",IF(G130&lt;&gt;"",G130,E130)+ROW()/100000)</f>
        <v/>
      </c>
    </row>
    <row r="131">
      <c r="A131" s="6" t="n"/>
      <c r="B131" s="6" t="n"/>
      <c r="C131" s="6" t="n"/>
      <c r="D131" s="7" t="n"/>
      <c r="E131" s="8" t="n"/>
      <c r="F131" s="6" t="n"/>
      <c r="G131" s="8" t="n"/>
      <c r="H131" s="9">
        <f>IF(OR(E131="",G131=""),"",E131-G131)</f>
        <v/>
      </c>
      <c r="I131" s="10" t="n"/>
      <c r="J131" s="9">
        <f>IF(OR(G131="",O131="Submitted",O131="Confirmed",O131="Missed"),"",G131-TODAY())</f>
        <v/>
      </c>
      <c r="K131" s="11">
        <f>IF(OR(O131="Submitted",O131="Confirmed",O131="Missed"),"",IF(AND(E131&lt;&gt;"",TODAY()&gt;E131),"Past funder deadline",IF(AND(G131&lt;&gt;"",TODAY()&gt;G131),"Overdue",IF(AND(J131&lt;&gt;"",I131&lt;&gt;"",J131&lt;=I131),"Due soon",""))))</f>
        <v/>
      </c>
      <c r="L131" s="6" t="n"/>
      <c r="M131" s="6" t="n"/>
      <c r="N131" s="7" t="n"/>
      <c r="O131" s="7" t="n"/>
      <c r="P131" s="6" t="n"/>
      <c r="Q131" s="6" t="n"/>
      <c r="R131" s="12">
        <f>IF(K131="","",IF(G131&lt;&gt;"",G131,E131)+ROW()/100000)</f>
        <v/>
      </c>
    </row>
    <row r="132">
      <c r="A132" s="6" t="n"/>
      <c r="B132" s="6" t="n"/>
      <c r="C132" s="6" t="n"/>
      <c r="D132" s="7" t="n"/>
      <c r="E132" s="8" t="n"/>
      <c r="F132" s="6" t="n"/>
      <c r="G132" s="8" t="n"/>
      <c r="H132" s="9">
        <f>IF(OR(E132="",G132=""),"",E132-G132)</f>
        <v/>
      </c>
      <c r="I132" s="10" t="n"/>
      <c r="J132" s="9">
        <f>IF(OR(G132="",O132="Submitted",O132="Confirmed",O132="Missed"),"",G132-TODAY())</f>
        <v/>
      </c>
      <c r="K132" s="11">
        <f>IF(OR(O132="Submitted",O132="Confirmed",O132="Missed"),"",IF(AND(E132&lt;&gt;"",TODAY()&gt;E132),"Past funder deadline",IF(AND(G132&lt;&gt;"",TODAY()&gt;G132),"Overdue",IF(AND(J132&lt;&gt;"",I132&lt;&gt;"",J132&lt;=I132),"Due soon",""))))</f>
        <v/>
      </c>
      <c r="L132" s="6" t="n"/>
      <c r="M132" s="6" t="n"/>
      <c r="N132" s="7" t="n"/>
      <c r="O132" s="7" t="n"/>
      <c r="P132" s="6" t="n"/>
      <c r="Q132" s="6" t="n"/>
      <c r="R132" s="12">
        <f>IF(K132="","",IF(G132&lt;&gt;"",G132,E132)+ROW()/100000)</f>
        <v/>
      </c>
    </row>
    <row r="133">
      <c r="A133" s="6" t="n"/>
      <c r="B133" s="6" t="n"/>
      <c r="C133" s="6" t="n"/>
      <c r="D133" s="7" t="n"/>
      <c r="E133" s="8" t="n"/>
      <c r="F133" s="6" t="n"/>
      <c r="G133" s="8" t="n"/>
      <c r="H133" s="9">
        <f>IF(OR(E133="",G133=""),"",E133-G133)</f>
        <v/>
      </c>
      <c r="I133" s="10" t="n"/>
      <c r="J133" s="9">
        <f>IF(OR(G133="",O133="Submitted",O133="Confirmed",O133="Missed"),"",G133-TODAY())</f>
        <v/>
      </c>
      <c r="K133" s="11">
        <f>IF(OR(O133="Submitted",O133="Confirmed",O133="Missed"),"",IF(AND(E133&lt;&gt;"",TODAY()&gt;E133),"Past funder deadline",IF(AND(G133&lt;&gt;"",TODAY()&gt;G133),"Overdue",IF(AND(J133&lt;&gt;"",I133&lt;&gt;"",J133&lt;=I133),"Due soon",""))))</f>
        <v/>
      </c>
      <c r="L133" s="6" t="n"/>
      <c r="M133" s="6" t="n"/>
      <c r="N133" s="7" t="n"/>
      <c r="O133" s="7" t="n"/>
      <c r="P133" s="6" t="n"/>
      <c r="Q133" s="6" t="n"/>
      <c r="R133" s="12">
        <f>IF(K133="","",IF(G133&lt;&gt;"",G133,E133)+ROW()/100000)</f>
        <v/>
      </c>
    </row>
    <row r="134">
      <c r="A134" s="6" t="n"/>
      <c r="B134" s="6" t="n"/>
      <c r="C134" s="6" t="n"/>
      <c r="D134" s="7" t="n"/>
      <c r="E134" s="8" t="n"/>
      <c r="F134" s="6" t="n"/>
      <c r="G134" s="8" t="n"/>
      <c r="H134" s="9">
        <f>IF(OR(E134="",G134=""),"",E134-G134)</f>
        <v/>
      </c>
      <c r="I134" s="10" t="n"/>
      <c r="J134" s="9">
        <f>IF(OR(G134="",O134="Submitted",O134="Confirmed",O134="Missed"),"",G134-TODAY())</f>
        <v/>
      </c>
      <c r="K134" s="11">
        <f>IF(OR(O134="Submitted",O134="Confirmed",O134="Missed"),"",IF(AND(E134&lt;&gt;"",TODAY()&gt;E134),"Past funder deadline",IF(AND(G134&lt;&gt;"",TODAY()&gt;G134),"Overdue",IF(AND(J134&lt;&gt;"",I134&lt;&gt;"",J134&lt;=I134),"Due soon",""))))</f>
        <v/>
      </c>
      <c r="L134" s="6" t="n"/>
      <c r="M134" s="6" t="n"/>
      <c r="N134" s="7" t="n"/>
      <c r="O134" s="7" t="n"/>
      <c r="P134" s="6" t="n"/>
      <c r="Q134" s="6" t="n"/>
      <c r="R134" s="12">
        <f>IF(K134="","",IF(G134&lt;&gt;"",G134,E134)+ROW()/100000)</f>
        <v/>
      </c>
    </row>
    <row r="135">
      <c r="A135" s="6" t="n"/>
      <c r="B135" s="6" t="n"/>
      <c r="C135" s="6" t="n"/>
      <c r="D135" s="7" t="n"/>
      <c r="E135" s="8" t="n"/>
      <c r="F135" s="6" t="n"/>
      <c r="G135" s="8" t="n"/>
      <c r="H135" s="9">
        <f>IF(OR(E135="",G135=""),"",E135-G135)</f>
        <v/>
      </c>
      <c r="I135" s="10" t="n"/>
      <c r="J135" s="9">
        <f>IF(OR(G135="",O135="Submitted",O135="Confirmed",O135="Missed"),"",G135-TODAY())</f>
        <v/>
      </c>
      <c r="K135" s="11">
        <f>IF(OR(O135="Submitted",O135="Confirmed",O135="Missed"),"",IF(AND(E135&lt;&gt;"",TODAY()&gt;E135),"Past funder deadline",IF(AND(G135&lt;&gt;"",TODAY()&gt;G135),"Overdue",IF(AND(J135&lt;&gt;"",I135&lt;&gt;"",J135&lt;=I135),"Due soon",""))))</f>
        <v/>
      </c>
      <c r="L135" s="6" t="n"/>
      <c r="M135" s="6" t="n"/>
      <c r="N135" s="7" t="n"/>
      <c r="O135" s="7" t="n"/>
      <c r="P135" s="6" t="n"/>
      <c r="Q135" s="6" t="n"/>
      <c r="R135" s="12">
        <f>IF(K135="","",IF(G135&lt;&gt;"",G135,E135)+ROW()/100000)</f>
        <v/>
      </c>
    </row>
    <row r="136">
      <c r="A136" s="6" t="n"/>
      <c r="B136" s="6" t="n"/>
      <c r="C136" s="6" t="n"/>
      <c r="D136" s="7" t="n"/>
      <c r="E136" s="8" t="n"/>
      <c r="F136" s="6" t="n"/>
      <c r="G136" s="8" t="n"/>
      <c r="H136" s="9">
        <f>IF(OR(E136="",G136=""),"",E136-G136)</f>
        <v/>
      </c>
      <c r="I136" s="10" t="n"/>
      <c r="J136" s="9">
        <f>IF(OR(G136="",O136="Submitted",O136="Confirmed",O136="Missed"),"",G136-TODAY())</f>
        <v/>
      </c>
      <c r="K136" s="11">
        <f>IF(OR(O136="Submitted",O136="Confirmed",O136="Missed"),"",IF(AND(E136&lt;&gt;"",TODAY()&gt;E136),"Past funder deadline",IF(AND(G136&lt;&gt;"",TODAY()&gt;G136),"Overdue",IF(AND(J136&lt;&gt;"",I136&lt;&gt;"",J136&lt;=I136),"Due soon",""))))</f>
        <v/>
      </c>
      <c r="L136" s="6" t="n"/>
      <c r="M136" s="6" t="n"/>
      <c r="N136" s="7" t="n"/>
      <c r="O136" s="7" t="n"/>
      <c r="P136" s="6" t="n"/>
      <c r="Q136" s="6" t="n"/>
      <c r="R136" s="12">
        <f>IF(K136="","",IF(G136&lt;&gt;"",G136,E136)+ROW()/100000)</f>
        <v/>
      </c>
    </row>
    <row r="137">
      <c r="A137" s="6" t="n"/>
      <c r="B137" s="6" t="n"/>
      <c r="C137" s="6" t="n"/>
      <c r="D137" s="7" t="n"/>
      <c r="E137" s="8" t="n"/>
      <c r="F137" s="6" t="n"/>
      <c r="G137" s="8" t="n"/>
      <c r="H137" s="9">
        <f>IF(OR(E137="",G137=""),"",E137-G137)</f>
        <v/>
      </c>
      <c r="I137" s="10" t="n"/>
      <c r="J137" s="9">
        <f>IF(OR(G137="",O137="Submitted",O137="Confirmed",O137="Missed"),"",G137-TODAY())</f>
        <v/>
      </c>
      <c r="K137" s="11">
        <f>IF(OR(O137="Submitted",O137="Confirmed",O137="Missed"),"",IF(AND(E137&lt;&gt;"",TODAY()&gt;E137),"Past funder deadline",IF(AND(G137&lt;&gt;"",TODAY()&gt;G137),"Overdue",IF(AND(J137&lt;&gt;"",I137&lt;&gt;"",J137&lt;=I137),"Due soon",""))))</f>
        <v/>
      </c>
      <c r="L137" s="6" t="n"/>
      <c r="M137" s="6" t="n"/>
      <c r="N137" s="7" t="n"/>
      <c r="O137" s="7" t="n"/>
      <c r="P137" s="6" t="n"/>
      <c r="Q137" s="6" t="n"/>
      <c r="R137" s="12">
        <f>IF(K137="","",IF(G137&lt;&gt;"",G137,E137)+ROW()/100000)</f>
        <v/>
      </c>
    </row>
    <row r="138">
      <c r="A138" s="6" t="n"/>
      <c r="B138" s="6" t="n"/>
      <c r="C138" s="6" t="n"/>
      <c r="D138" s="7" t="n"/>
      <c r="E138" s="8" t="n"/>
      <c r="F138" s="6" t="n"/>
      <c r="G138" s="8" t="n"/>
      <c r="H138" s="9">
        <f>IF(OR(E138="",G138=""),"",E138-G138)</f>
        <v/>
      </c>
      <c r="I138" s="10" t="n"/>
      <c r="J138" s="9">
        <f>IF(OR(G138="",O138="Submitted",O138="Confirmed",O138="Missed"),"",G138-TODAY())</f>
        <v/>
      </c>
      <c r="K138" s="11">
        <f>IF(OR(O138="Submitted",O138="Confirmed",O138="Missed"),"",IF(AND(E138&lt;&gt;"",TODAY()&gt;E138),"Past funder deadline",IF(AND(G138&lt;&gt;"",TODAY()&gt;G138),"Overdue",IF(AND(J138&lt;&gt;"",I138&lt;&gt;"",J138&lt;=I138),"Due soon",""))))</f>
        <v/>
      </c>
      <c r="L138" s="6" t="n"/>
      <c r="M138" s="6" t="n"/>
      <c r="N138" s="7" t="n"/>
      <c r="O138" s="7" t="n"/>
      <c r="P138" s="6" t="n"/>
      <c r="Q138" s="6" t="n"/>
      <c r="R138" s="12">
        <f>IF(K138="","",IF(G138&lt;&gt;"",G138,E138)+ROW()/100000)</f>
        <v/>
      </c>
    </row>
    <row r="139">
      <c r="A139" s="6" t="n"/>
      <c r="B139" s="6" t="n"/>
      <c r="C139" s="6" t="n"/>
      <c r="D139" s="7" t="n"/>
      <c r="E139" s="8" t="n"/>
      <c r="F139" s="6" t="n"/>
      <c r="G139" s="8" t="n"/>
      <c r="H139" s="9">
        <f>IF(OR(E139="",G139=""),"",E139-G139)</f>
        <v/>
      </c>
      <c r="I139" s="10" t="n"/>
      <c r="J139" s="9">
        <f>IF(OR(G139="",O139="Submitted",O139="Confirmed",O139="Missed"),"",G139-TODAY())</f>
        <v/>
      </c>
      <c r="K139" s="11">
        <f>IF(OR(O139="Submitted",O139="Confirmed",O139="Missed"),"",IF(AND(E139&lt;&gt;"",TODAY()&gt;E139),"Past funder deadline",IF(AND(G139&lt;&gt;"",TODAY()&gt;G139),"Overdue",IF(AND(J139&lt;&gt;"",I139&lt;&gt;"",J139&lt;=I139),"Due soon",""))))</f>
        <v/>
      </c>
      <c r="L139" s="6" t="n"/>
      <c r="M139" s="6" t="n"/>
      <c r="N139" s="7" t="n"/>
      <c r="O139" s="7" t="n"/>
      <c r="P139" s="6" t="n"/>
      <c r="Q139" s="6" t="n"/>
      <c r="R139" s="12">
        <f>IF(K139="","",IF(G139&lt;&gt;"",G139,E139)+ROW()/100000)</f>
        <v/>
      </c>
    </row>
    <row r="140">
      <c r="A140" s="6" t="n"/>
      <c r="B140" s="6" t="n"/>
      <c r="C140" s="6" t="n"/>
      <c r="D140" s="7" t="n"/>
      <c r="E140" s="8" t="n"/>
      <c r="F140" s="6" t="n"/>
      <c r="G140" s="8" t="n"/>
      <c r="H140" s="9">
        <f>IF(OR(E140="",G140=""),"",E140-G140)</f>
        <v/>
      </c>
      <c r="I140" s="10" t="n"/>
      <c r="J140" s="9">
        <f>IF(OR(G140="",O140="Submitted",O140="Confirmed",O140="Missed"),"",G140-TODAY())</f>
        <v/>
      </c>
      <c r="K140" s="11">
        <f>IF(OR(O140="Submitted",O140="Confirmed",O140="Missed"),"",IF(AND(E140&lt;&gt;"",TODAY()&gt;E140),"Past funder deadline",IF(AND(G140&lt;&gt;"",TODAY()&gt;G140),"Overdue",IF(AND(J140&lt;&gt;"",I140&lt;&gt;"",J140&lt;=I140),"Due soon",""))))</f>
        <v/>
      </c>
      <c r="L140" s="6" t="n"/>
      <c r="M140" s="6" t="n"/>
      <c r="N140" s="7" t="n"/>
      <c r="O140" s="7" t="n"/>
      <c r="P140" s="6" t="n"/>
      <c r="Q140" s="6" t="n"/>
      <c r="R140" s="12">
        <f>IF(K140="","",IF(G140&lt;&gt;"",G140,E140)+ROW()/100000)</f>
        <v/>
      </c>
    </row>
    <row r="141">
      <c r="A141" s="6" t="n"/>
      <c r="B141" s="6" t="n"/>
      <c r="C141" s="6" t="n"/>
      <c r="D141" s="7" t="n"/>
      <c r="E141" s="8" t="n"/>
      <c r="F141" s="6" t="n"/>
      <c r="G141" s="8" t="n"/>
      <c r="H141" s="9">
        <f>IF(OR(E141="",G141=""),"",E141-G141)</f>
        <v/>
      </c>
      <c r="I141" s="10" t="n"/>
      <c r="J141" s="9">
        <f>IF(OR(G141="",O141="Submitted",O141="Confirmed",O141="Missed"),"",G141-TODAY())</f>
        <v/>
      </c>
      <c r="K141" s="11">
        <f>IF(OR(O141="Submitted",O141="Confirmed",O141="Missed"),"",IF(AND(E141&lt;&gt;"",TODAY()&gt;E141),"Past funder deadline",IF(AND(G141&lt;&gt;"",TODAY()&gt;G141),"Overdue",IF(AND(J141&lt;&gt;"",I141&lt;&gt;"",J141&lt;=I141),"Due soon",""))))</f>
        <v/>
      </c>
      <c r="L141" s="6" t="n"/>
      <c r="M141" s="6" t="n"/>
      <c r="N141" s="7" t="n"/>
      <c r="O141" s="7" t="n"/>
      <c r="P141" s="6" t="n"/>
      <c r="Q141" s="6" t="n"/>
      <c r="R141" s="12">
        <f>IF(K141="","",IF(G141&lt;&gt;"",G141,E141)+ROW()/100000)</f>
        <v/>
      </c>
    </row>
    <row r="142">
      <c r="A142" s="6" t="n"/>
      <c r="B142" s="6" t="n"/>
      <c r="C142" s="6" t="n"/>
      <c r="D142" s="7" t="n"/>
      <c r="E142" s="8" t="n"/>
      <c r="F142" s="6" t="n"/>
      <c r="G142" s="8" t="n"/>
      <c r="H142" s="9">
        <f>IF(OR(E142="",G142=""),"",E142-G142)</f>
        <v/>
      </c>
      <c r="I142" s="10" t="n"/>
      <c r="J142" s="9">
        <f>IF(OR(G142="",O142="Submitted",O142="Confirmed",O142="Missed"),"",G142-TODAY())</f>
        <v/>
      </c>
      <c r="K142" s="11">
        <f>IF(OR(O142="Submitted",O142="Confirmed",O142="Missed"),"",IF(AND(E142&lt;&gt;"",TODAY()&gt;E142),"Past funder deadline",IF(AND(G142&lt;&gt;"",TODAY()&gt;G142),"Overdue",IF(AND(J142&lt;&gt;"",I142&lt;&gt;"",J142&lt;=I142),"Due soon",""))))</f>
        <v/>
      </c>
      <c r="L142" s="6" t="n"/>
      <c r="M142" s="6" t="n"/>
      <c r="N142" s="7" t="n"/>
      <c r="O142" s="7" t="n"/>
      <c r="P142" s="6" t="n"/>
      <c r="Q142" s="6" t="n"/>
      <c r="R142" s="12">
        <f>IF(K142="","",IF(G142&lt;&gt;"",G142,E142)+ROW()/100000)</f>
        <v/>
      </c>
    </row>
    <row r="143">
      <c r="A143" s="6" t="n"/>
      <c r="B143" s="6" t="n"/>
      <c r="C143" s="6" t="n"/>
      <c r="D143" s="7" t="n"/>
      <c r="E143" s="8" t="n"/>
      <c r="F143" s="6" t="n"/>
      <c r="G143" s="8" t="n"/>
      <c r="H143" s="9">
        <f>IF(OR(E143="",G143=""),"",E143-G143)</f>
        <v/>
      </c>
      <c r="I143" s="10" t="n"/>
      <c r="J143" s="9">
        <f>IF(OR(G143="",O143="Submitted",O143="Confirmed",O143="Missed"),"",G143-TODAY())</f>
        <v/>
      </c>
      <c r="K143" s="11">
        <f>IF(OR(O143="Submitted",O143="Confirmed",O143="Missed"),"",IF(AND(E143&lt;&gt;"",TODAY()&gt;E143),"Past funder deadline",IF(AND(G143&lt;&gt;"",TODAY()&gt;G143),"Overdue",IF(AND(J143&lt;&gt;"",I143&lt;&gt;"",J143&lt;=I143),"Due soon",""))))</f>
        <v/>
      </c>
      <c r="L143" s="6" t="n"/>
      <c r="M143" s="6" t="n"/>
      <c r="N143" s="7" t="n"/>
      <c r="O143" s="7" t="n"/>
      <c r="P143" s="6" t="n"/>
      <c r="Q143" s="6" t="n"/>
      <c r="R143" s="12">
        <f>IF(K143="","",IF(G143&lt;&gt;"",G143,E143)+ROW()/100000)</f>
        <v/>
      </c>
    </row>
    <row r="144">
      <c r="A144" s="6" t="n"/>
      <c r="B144" s="6" t="n"/>
      <c r="C144" s="6" t="n"/>
      <c r="D144" s="7" t="n"/>
      <c r="E144" s="8" t="n"/>
      <c r="F144" s="6" t="n"/>
      <c r="G144" s="8" t="n"/>
      <c r="H144" s="9">
        <f>IF(OR(E144="",G144=""),"",E144-G144)</f>
        <v/>
      </c>
      <c r="I144" s="10" t="n"/>
      <c r="J144" s="9">
        <f>IF(OR(G144="",O144="Submitted",O144="Confirmed",O144="Missed"),"",G144-TODAY())</f>
        <v/>
      </c>
      <c r="K144" s="11">
        <f>IF(OR(O144="Submitted",O144="Confirmed",O144="Missed"),"",IF(AND(E144&lt;&gt;"",TODAY()&gt;E144),"Past funder deadline",IF(AND(G144&lt;&gt;"",TODAY()&gt;G144),"Overdue",IF(AND(J144&lt;&gt;"",I144&lt;&gt;"",J144&lt;=I144),"Due soon",""))))</f>
        <v/>
      </c>
      <c r="L144" s="6" t="n"/>
      <c r="M144" s="6" t="n"/>
      <c r="N144" s="7" t="n"/>
      <c r="O144" s="7" t="n"/>
      <c r="P144" s="6" t="n"/>
      <c r="Q144" s="6" t="n"/>
      <c r="R144" s="12">
        <f>IF(K144="","",IF(G144&lt;&gt;"",G144,E144)+ROW()/100000)</f>
        <v/>
      </c>
    </row>
    <row r="145">
      <c r="A145" s="6" t="n"/>
      <c r="B145" s="6" t="n"/>
      <c r="C145" s="6" t="n"/>
      <c r="D145" s="7" t="n"/>
      <c r="E145" s="8" t="n"/>
      <c r="F145" s="6" t="n"/>
      <c r="G145" s="8" t="n"/>
      <c r="H145" s="9">
        <f>IF(OR(E145="",G145=""),"",E145-G145)</f>
        <v/>
      </c>
      <c r="I145" s="10" t="n"/>
      <c r="J145" s="9">
        <f>IF(OR(G145="",O145="Submitted",O145="Confirmed",O145="Missed"),"",G145-TODAY())</f>
        <v/>
      </c>
      <c r="K145" s="11">
        <f>IF(OR(O145="Submitted",O145="Confirmed",O145="Missed"),"",IF(AND(E145&lt;&gt;"",TODAY()&gt;E145),"Past funder deadline",IF(AND(G145&lt;&gt;"",TODAY()&gt;G145),"Overdue",IF(AND(J145&lt;&gt;"",I145&lt;&gt;"",J145&lt;=I145),"Due soon",""))))</f>
        <v/>
      </c>
      <c r="L145" s="6" t="n"/>
      <c r="M145" s="6" t="n"/>
      <c r="N145" s="7" t="n"/>
      <c r="O145" s="7" t="n"/>
      <c r="P145" s="6" t="n"/>
      <c r="Q145" s="6" t="n"/>
      <c r="R145" s="12">
        <f>IF(K145="","",IF(G145&lt;&gt;"",G145,E145)+ROW()/100000)</f>
        <v/>
      </c>
    </row>
    <row r="146">
      <c r="A146" s="6" t="n"/>
      <c r="B146" s="6" t="n"/>
      <c r="C146" s="6" t="n"/>
      <c r="D146" s="7" t="n"/>
      <c r="E146" s="8" t="n"/>
      <c r="F146" s="6" t="n"/>
      <c r="G146" s="8" t="n"/>
      <c r="H146" s="9">
        <f>IF(OR(E146="",G146=""),"",E146-G146)</f>
        <v/>
      </c>
      <c r="I146" s="10" t="n"/>
      <c r="J146" s="9">
        <f>IF(OR(G146="",O146="Submitted",O146="Confirmed",O146="Missed"),"",G146-TODAY())</f>
        <v/>
      </c>
      <c r="K146" s="11">
        <f>IF(OR(O146="Submitted",O146="Confirmed",O146="Missed"),"",IF(AND(E146&lt;&gt;"",TODAY()&gt;E146),"Past funder deadline",IF(AND(G146&lt;&gt;"",TODAY()&gt;G146),"Overdue",IF(AND(J146&lt;&gt;"",I146&lt;&gt;"",J146&lt;=I146),"Due soon",""))))</f>
        <v/>
      </c>
      <c r="L146" s="6" t="n"/>
      <c r="M146" s="6" t="n"/>
      <c r="N146" s="7" t="n"/>
      <c r="O146" s="7" t="n"/>
      <c r="P146" s="6" t="n"/>
      <c r="Q146" s="6" t="n"/>
      <c r="R146" s="12">
        <f>IF(K146="","",IF(G146&lt;&gt;"",G146,E146)+ROW()/100000)</f>
        <v/>
      </c>
    </row>
    <row r="147">
      <c r="A147" s="6" t="n"/>
      <c r="B147" s="6" t="n"/>
      <c r="C147" s="6" t="n"/>
      <c r="D147" s="7" t="n"/>
      <c r="E147" s="8" t="n"/>
      <c r="F147" s="6" t="n"/>
      <c r="G147" s="8" t="n"/>
      <c r="H147" s="9">
        <f>IF(OR(E147="",G147=""),"",E147-G147)</f>
        <v/>
      </c>
      <c r="I147" s="10" t="n"/>
      <c r="J147" s="9">
        <f>IF(OR(G147="",O147="Submitted",O147="Confirmed",O147="Missed"),"",G147-TODAY())</f>
        <v/>
      </c>
      <c r="K147" s="11">
        <f>IF(OR(O147="Submitted",O147="Confirmed",O147="Missed"),"",IF(AND(E147&lt;&gt;"",TODAY()&gt;E147),"Past funder deadline",IF(AND(G147&lt;&gt;"",TODAY()&gt;G147),"Overdue",IF(AND(J147&lt;&gt;"",I147&lt;&gt;"",J147&lt;=I147),"Due soon",""))))</f>
        <v/>
      </c>
      <c r="L147" s="6" t="n"/>
      <c r="M147" s="6" t="n"/>
      <c r="N147" s="7" t="n"/>
      <c r="O147" s="7" t="n"/>
      <c r="P147" s="6" t="n"/>
      <c r="Q147" s="6" t="n"/>
      <c r="R147" s="12">
        <f>IF(K147="","",IF(G147&lt;&gt;"",G147,E147)+ROW()/100000)</f>
        <v/>
      </c>
    </row>
    <row r="148">
      <c r="A148" s="6" t="n"/>
      <c r="B148" s="6" t="n"/>
      <c r="C148" s="6" t="n"/>
      <c r="D148" s="7" t="n"/>
      <c r="E148" s="8" t="n"/>
      <c r="F148" s="6" t="n"/>
      <c r="G148" s="8" t="n"/>
      <c r="H148" s="9">
        <f>IF(OR(E148="",G148=""),"",E148-G148)</f>
        <v/>
      </c>
      <c r="I148" s="10" t="n"/>
      <c r="J148" s="9">
        <f>IF(OR(G148="",O148="Submitted",O148="Confirmed",O148="Missed"),"",G148-TODAY())</f>
        <v/>
      </c>
      <c r="K148" s="11">
        <f>IF(OR(O148="Submitted",O148="Confirmed",O148="Missed"),"",IF(AND(E148&lt;&gt;"",TODAY()&gt;E148),"Past funder deadline",IF(AND(G148&lt;&gt;"",TODAY()&gt;G148),"Overdue",IF(AND(J148&lt;&gt;"",I148&lt;&gt;"",J148&lt;=I148),"Due soon",""))))</f>
        <v/>
      </c>
      <c r="L148" s="6" t="n"/>
      <c r="M148" s="6" t="n"/>
      <c r="N148" s="7" t="n"/>
      <c r="O148" s="7" t="n"/>
      <c r="P148" s="6" t="n"/>
      <c r="Q148" s="6" t="n"/>
      <c r="R148" s="12">
        <f>IF(K148="","",IF(G148&lt;&gt;"",G148,E148)+ROW()/100000)</f>
        <v/>
      </c>
    </row>
    <row r="149">
      <c r="A149" s="6" t="n"/>
      <c r="B149" s="6" t="n"/>
      <c r="C149" s="6" t="n"/>
      <c r="D149" s="7" t="n"/>
      <c r="E149" s="8" t="n"/>
      <c r="F149" s="6" t="n"/>
      <c r="G149" s="8" t="n"/>
      <c r="H149" s="9">
        <f>IF(OR(E149="",G149=""),"",E149-G149)</f>
        <v/>
      </c>
      <c r="I149" s="10" t="n"/>
      <c r="J149" s="9">
        <f>IF(OR(G149="",O149="Submitted",O149="Confirmed",O149="Missed"),"",G149-TODAY())</f>
        <v/>
      </c>
      <c r="K149" s="11">
        <f>IF(OR(O149="Submitted",O149="Confirmed",O149="Missed"),"",IF(AND(E149&lt;&gt;"",TODAY()&gt;E149),"Past funder deadline",IF(AND(G149&lt;&gt;"",TODAY()&gt;G149),"Overdue",IF(AND(J149&lt;&gt;"",I149&lt;&gt;"",J149&lt;=I149),"Due soon",""))))</f>
        <v/>
      </c>
      <c r="L149" s="6" t="n"/>
      <c r="M149" s="6" t="n"/>
      <c r="N149" s="7" t="n"/>
      <c r="O149" s="7" t="n"/>
      <c r="P149" s="6" t="n"/>
      <c r="Q149" s="6" t="n"/>
      <c r="R149" s="12">
        <f>IF(K149="","",IF(G149&lt;&gt;"",G149,E149)+ROW()/100000)</f>
        <v/>
      </c>
    </row>
    <row r="150">
      <c r="A150" s="6" t="n"/>
      <c r="B150" s="6" t="n"/>
      <c r="C150" s="6" t="n"/>
      <c r="D150" s="7" t="n"/>
      <c r="E150" s="8" t="n"/>
      <c r="F150" s="6" t="n"/>
      <c r="G150" s="8" t="n"/>
      <c r="H150" s="9">
        <f>IF(OR(E150="",G150=""),"",E150-G150)</f>
        <v/>
      </c>
      <c r="I150" s="10" t="n"/>
      <c r="J150" s="9">
        <f>IF(OR(G150="",O150="Submitted",O150="Confirmed",O150="Missed"),"",G150-TODAY())</f>
        <v/>
      </c>
      <c r="K150" s="11">
        <f>IF(OR(O150="Submitted",O150="Confirmed",O150="Missed"),"",IF(AND(E150&lt;&gt;"",TODAY()&gt;E150),"Past funder deadline",IF(AND(G150&lt;&gt;"",TODAY()&gt;G150),"Overdue",IF(AND(J150&lt;&gt;"",I150&lt;&gt;"",J150&lt;=I150),"Due soon",""))))</f>
        <v/>
      </c>
      <c r="L150" s="6" t="n"/>
      <c r="M150" s="6" t="n"/>
      <c r="N150" s="7" t="n"/>
      <c r="O150" s="7" t="n"/>
      <c r="P150" s="6" t="n"/>
      <c r="Q150" s="6" t="n"/>
      <c r="R150" s="12">
        <f>IF(K150="","",IF(G150&lt;&gt;"",G150,E150)+ROW()/100000)</f>
        <v/>
      </c>
    </row>
    <row r="151">
      <c r="A151" s="6" t="n"/>
      <c r="B151" s="6" t="n"/>
      <c r="C151" s="6" t="n"/>
      <c r="D151" s="7" t="n"/>
      <c r="E151" s="8" t="n"/>
      <c r="F151" s="6" t="n"/>
      <c r="G151" s="8" t="n"/>
      <c r="H151" s="9">
        <f>IF(OR(E151="",G151=""),"",E151-G151)</f>
        <v/>
      </c>
      <c r="I151" s="10" t="n"/>
      <c r="J151" s="9">
        <f>IF(OR(G151="",O151="Submitted",O151="Confirmed",O151="Missed"),"",G151-TODAY())</f>
        <v/>
      </c>
      <c r="K151" s="11">
        <f>IF(OR(O151="Submitted",O151="Confirmed",O151="Missed"),"",IF(AND(E151&lt;&gt;"",TODAY()&gt;E151),"Past funder deadline",IF(AND(G151&lt;&gt;"",TODAY()&gt;G151),"Overdue",IF(AND(J151&lt;&gt;"",I151&lt;&gt;"",J151&lt;=I151),"Due soon",""))))</f>
        <v/>
      </c>
      <c r="L151" s="6" t="n"/>
      <c r="M151" s="6" t="n"/>
      <c r="N151" s="7" t="n"/>
      <c r="O151" s="7" t="n"/>
      <c r="P151" s="6" t="n"/>
      <c r="Q151" s="6" t="n"/>
      <c r="R151" s="12">
        <f>IF(K151="","",IF(G151&lt;&gt;"",G151,E151)+ROW()/100000)</f>
        <v/>
      </c>
    </row>
    <row r="152">
      <c r="A152" s="6" t="n"/>
      <c r="B152" s="6" t="n"/>
      <c r="C152" s="6" t="n"/>
      <c r="D152" s="7" t="n"/>
      <c r="E152" s="8" t="n"/>
      <c r="F152" s="6" t="n"/>
      <c r="G152" s="8" t="n"/>
      <c r="H152" s="9">
        <f>IF(OR(E152="",G152=""),"",E152-G152)</f>
        <v/>
      </c>
      <c r="I152" s="10" t="n"/>
      <c r="J152" s="9">
        <f>IF(OR(G152="",O152="Submitted",O152="Confirmed",O152="Missed"),"",G152-TODAY())</f>
        <v/>
      </c>
      <c r="K152" s="11">
        <f>IF(OR(O152="Submitted",O152="Confirmed",O152="Missed"),"",IF(AND(E152&lt;&gt;"",TODAY()&gt;E152),"Past funder deadline",IF(AND(G152&lt;&gt;"",TODAY()&gt;G152),"Overdue",IF(AND(J152&lt;&gt;"",I152&lt;&gt;"",J152&lt;=I152),"Due soon",""))))</f>
        <v/>
      </c>
      <c r="L152" s="6" t="n"/>
      <c r="M152" s="6" t="n"/>
      <c r="N152" s="7" t="n"/>
      <c r="O152" s="7" t="n"/>
      <c r="P152" s="6" t="n"/>
      <c r="Q152" s="6" t="n"/>
      <c r="R152" s="12">
        <f>IF(K152="","",IF(G152&lt;&gt;"",G152,E152)+ROW()/100000)</f>
        <v/>
      </c>
    </row>
    <row r="153">
      <c r="A153" s="6" t="n"/>
      <c r="B153" s="6" t="n"/>
      <c r="C153" s="6" t="n"/>
      <c r="D153" s="7" t="n"/>
      <c r="E153" s="8" t="n"/>
      <c r="F153" s="6" t="n"/>
      <c r="G153" s="8" t="n"/>
      <c r="H153" s="9">
        <f>IF(OR(E153="",G153=""),"",E153-G153)</f>
        <v/>
      </c>
      <c r="I153" s="10" t="n"/>
      <c r="J153" s="9">
        <f>IF(OR(G153="",O153="Submitted",O153="Confirmed",O153="Missed"),"",G153-TODAY())</f>
        <v/>
      </c>
      <c r="K153" s="11">
        <f>IF(OR(O153="Submitted",O153="Confirmed",O153="Missed"),"",IF(AND(E153&lt;&gt;"",TODAY()&gt;E153),"Past funder deadline",IF(AND(G153&lt;&gt;"",TODAY()&gt;G153),"Overdue",IF(AND(J153&lt;&gt;"",I153&lt;&gt;"",J153&lt;=I153),"Due soon",""))))</f>
        <v/>
      </c>
      <c r="L153" s="6" t="n"/>
      <c r="M153" s="6" t="n"/>
      <c r="N153" s="7" t="n"/>
      <c r="O153" s="7" t="n"/>
      <c r="P153" s="6" t="n"/>
      <c r="Q153" s="6" t="n"/>
      <c r="R153" s="12">
        <f>IF(K153="","",IF(G153&lt;&gt;"",G153,E153)+ROW()/100000)</f>
        <v/>
      </c>
    </row>
    <row r="154">
      <c r="A154" s="6" t="n"/>
      <c r="B154" s="6" t="n"/>
      <c r="C154" s="6" t="n"/>
      <c r="D154" s="7" t="n"/>
      <c r="E154" s="8" t="n"/>
      <c r="F154" s="6" t="n"/>
      <c r="G154" s="8" t="n"/>
      <c r="H154" s="9">
        <f>IF(OR(E154="",G154=""),"",E154-G154)</f>
        <v/>
      </c>
      <c r="I154" s="10" t="n"/>
      <c r="J154" s="9">
        <f>IF(OR(G154="",O154="Submitted",O154="Confirmed",O154="Missed"),"",G154-TODAY())</f>
        <v/>
      </c>
      <c r="K154" s="11">
        <f>IF(OR(O154="Submitted",O154="Confirmed",O154="Missed"),"",IF(AND(E154&lt;&gt;"",TODAY()&gt;E154),"Past funder deadline",IF(AND(G154&lt;&gt;"",TODAY()&gt;G154),"Overdue",IF(AND(J154&lt;&gt;"",I154&lt;&gt;"",J154&lt;=I154),"Due soon",""))))</f>
        <v/>
      </c>
      <c r="L154" s="6" t="n"/>
      <c r="M154" s="6" t="n"/>
      <c r="N154" s="7" t="n"/>
      <c r="O154" s="7" t="n"/>
      <c r="P154" s="6" t="n"/>
      <c r="Q154" s="6" t="n"/>
      <c r="R154" s="12">
        <f>IF(K154="","",IF(G154&lt;&gt;"",G154,E154)+ROW()/100000)</f>
        <v/>
      </c>
    </row>
    <row r="155">
      <c r="A155" s="6" t="n"/>
      <c r="B155" s="6" t="n"/>
      <c r="C155" s="6" t="n"/>
      <c r="D155" s="7" t="n"/>
      <c r="E155" s="8" t="n"/>
      <c r="F155" s="6" t="n"/>
      <c r="G155" s="8" t="n"/>
      <c r="H155" s="9">
        <f>IF(OR(E155="",G155=""),"",E155-G155)</f>
        <v/>
      </c>
      <c r="I155" s="10" t="n"/>
      <c r="J155" s="9">
        <f>IF(OR(G155="",O155="Submitted",O155="Confirmed",O155="Missed"),"",G155-TODAY())</f>
        <v/>
      </c>
      <c r="K155" s="11">
        <f>IF(OR(O155="Submitted",O155="Confirmed",O155="Missed"),"",IF(AND(E155&lt;&gt;"",TODAY()&gt;E155),"Past funder deadline",IF(AND(G155&lt;&gt;"",TODAY()&gt;G155),"Overdue",IF(AND(J155&lt;&gt;"",I155&lt;&gt;"",J155&lt;=I155),"Due soon",""))))</f>
        <v/>
      </c>
      <c r="L155" s="6" t="n"/>
      <c r="M155" s="6" t="n"/>
      <c r="N155" s="7" t="n"/>
      <c r="O155" s="7" t="n"/>
      <c r="P155" s="6" t="n"/>
      <c r="Q155" s="6" t="n"/>
      <c r="R155" s="12">
        <f>IF(K155="","",IF(G155&lt;&gt;"",G155,E155)+ROW()/100000)</f>
        <v/>
      </c>
    </row>
    <row r="156">
      <c r="A156" s="6" t="n"/>
      <c r="B156" s="6" t="n"/>
      <c r="C156" s="6" t="n"/>
      <c r="D156" s="7" t="n"/>
      <c r="E156" s="8" t="n"/>
      <c r="F156" s="6" t="n"/>
      <c r="G156" s="8" t="n"/>
      <c r="H156" s="9">
        <f>IF(OR(E156="",G156=""),"",E156-G156)</f>
        <v/>
      </c>
      <c r="I156" s="10" t="n"/>
      <c r="J156" s="9">
        <f>IF(OR(G156="",O156="Submitted",O156="Confirmed",O156="Missed"),"",G156-TODAY())</f>
        <v/>
      </c>
      <c r="K156" s="11">
        <f>IF(OR(O156="Submitted",O156="Confirmed",O156="Missed"),"",IF(AND(E156&lt;&gt;"",TODAY()&gt;E156),"Past funder deadline",IF(AND(G156&lt;&gt;"",TODAY()&gt;G156),"Overdue",IF(AND(J156&lt;&gt;"",I156&lt;&gt;"",J156&lt;=I156),"Due soon",""))))</f>
        <v/>
      </c>
      <c r="L156" s="6" t="n"/>
      <c r="M156" s="6" t="n"/>
      <c r="N156" s="7" t="n"/>
      <c r="O156" s="7" t="n"/>
      <c r="P156" s="6" t="n"/>
      <c r="Q156" s="6" t="n"/>
      <c r="R156" s="12">
        <f>IF(K156="","",IF(G156&lt;&gt;"",G156,E156)+ROW()/100000)</f>
        <v/>
      </c>
    </row>
    <row r="157">
      <c r="A157" s="6" t="n"/>
      <c r="B157" s="6" t="n"/>
      <c r="C157" s="6" t="n"/>
      <c r="D157" s="7" t="n"/>
      <c r="E157" s="8" t="n"/>
      <c r="F157" s="6" t="n"/>
      <c r="G157" s="8" t="n"/>
      <c r="H157" s="9">
        <f>IF(OR(E157="",G157=""),"",E157-G157)</f>
        <v/>
      </c>
      <c r="I157" s="10" t="n"/>
      <c r="J157" s="9">
        <f>IF(OR(G157="",O157="Submitted",O157="Confirmed",O157="Missed"),"",G157-TODAY())</f>
        <v/>
      </c>
      <c r="K157" s="11">
        <f>IF(OR(O157="Submitted",O157="Confirmed",O157="Missed"),"",IF(AND(E157&lt;&gt;"",TODAY()&gt;E157),"Past funder deadline",IF(AND(G157&lt;&gt;"",TODAY()&gt;G157),"Overdue",IF(AND(J157&lt;&gt;"",I157&lt;&gt;"",J157&lt;=I157),"Due soon",""))))</f>
        <v/>
      </c>
      <c r="L157" s="6" t="n"/>
      <c r="M157" s="6" t="n"/>
      <c r="N157" s="7" t="n"/>
      <c r="O157" s="7" t="n"/>
      <c r="P157" s="6" t="n"/>
      <c r="Q157" s="6" t="n"/>
      <c r="R157" s="12">
        <f>IF(K157="","",IF(G157&lt;&gt;"",G157,E157)+ROW()/100000)</f>
        <v/>
      </c>
    </row>
    <row r="158">
      <c r="A158" s="6" t="n"/>
      <c r="B158" s="6" t="n"/>
      <c r="C158" s="6" t="n"/>
      <c r="D158" s="7" t="n"/>
      <c r="E158" s="8" t="n"/>
      <c r="F158" s="6" t="n"/>
      <c r="G158" s="8" t="n"/>
      <c r="H158" s="9">
        <f>IF(OR(E158="",G158=""),"",E158-G158)</f>
        <v/>
      </c>
      <c r="I158" s="10" t="n"/>
      <c r="J158" s="9">
        <f>IF(OR(G158="",O158="Submitted",O158="Confirmed",O158="Missed"),"",G158-TODAY())</f>
        <v/>
      </c>
      <c r="K158" s="11">
        <f>IF(OR(O158="Submitted",O158="Confirmed",O158="Missed"),"",IF(AND(E158&lt;&gt;"",TODAY()&gt;E158),"Past funder deadline",IF(AND(G158&lt;&gt;"",TODAY()&gt;G158),"Overdue",IF(AND(J158&lt;&gt;"",I158&lt;&gt;"",J158&lt;=I158),"Due soon",""))))</f>
        <v/>
      </c>
      <c r="L158" s="6" t="n"/>
      <c r="M158" s="6" t="n"/>
      <c r="N158" s="7" t="n"/>
      <c r="O158" s="7" t="n"/>
      <c r="P158" s="6" t="n"/>
      <c r="Q158" s="6" t="n"/>
      <c r="R158" s="12">
        <f>IF(K158="","",IF(G158&lt;&gt;"",G158,E158)+ROW()/100000)</f>
        <v/>
      </c>
    </row>
    <row r="159">
      <c r="A159" s="6" t="n"/>
      <c r="B159" s="6" t="n"/>
      <c r="C159" s="6" t="n"/>
      <c r="D159" s="7" t="n"/>
      <c r="E159" s="8" t="n"/>
      <c r="F159" s="6" t="n"/>
      <c r="G159" s="8" t="n"/>
      <c r="H159" s="9">
        <f>IF(OR(E159="",G159=""),"",E159-G159)</f>
        <v/>
      </c>
      <c r="I159" s="10" t="n"/>
      <c r="J159" s="9">
        <f>IF(OR(G159="",O159="Submitted",O159="Confirmed",O159="Missed"),"",G159-TODAY())</f>
        <v/>
      </c>
      <c r="K159" s="11">
        <f>IF(OR(O159="Submitted",O159="Confirmed",O159="Missed"),"",IF(AND(E159&lt;&gt;"",TODAY()&gt;E159),"Past funder deadline",IF(AND(G159&lt;&gt;"",TODAY()&gt;G159),"Overdue",IF(AND(J159&lt;&gt;"",I159&lt;&gt;"",J159&lt;=I159),"Due soon",""))))</f>
        <v/>
      </c>
      <c r="L159" s="6" t="n"/>
      <c r="M159" s="6" t="n"/>
      <c r="N159" s="7" t="n"/>
      <c r="O159" s="7" t="n"/>
      <c r="P159" s="6" t="n"/>
      <c r="Q159" s="6" t="n"/>
      <c r="R159" s="12">
        <f>IF(K159="","",IF(G159&lt;&gt;"",G159,E159)+ROW()/100000)</f>
        <v/>
      </c>
    </row>
    <row r="160">
      <c r="A160" s="6" t="n"/>
      <c r="B160" s="6" t="n"/>
      <c r="C160" s="6" t="n"/>
      <c r="D160" s="7" t="n"/>
      <c r="E160" s="8" t="n"/>
      <c r="F160" s="6" t="n"/>
      <c r="G160" s="8" t="n"/>
      <c r="H160" s="9">
        <f>IF(OR(E160="",G160=""),"",E160-G160)</f>
        <v/>
      </c>
      <c r="I160" s="10" t="n"/>
      <c r="J160" s="9">
        <f>IF(OR(G160="",O160="Submitted",O160="Confirmed",O160="Missed"),"",G160-TODAY())</f>
        <v/>
      </c>
      <c r="K160" s="11">
        <f>IF(OR(O160="Submitted",O160="Confirmed",O160="Missed"),"",IF(AND(E160&lt;&gt;"",TODAY()&gt;E160),"Past funder deadline",IF(AND(G160&lt;&gt;"",TODAY()&gt;G160),"Overdue",IF(AND(J160&lt;&gt;"",I160&lt;&gt;"",J160&lt;=I160),"Due soon",""))))</f>
        <v/>
      </c>
      <c r="L160" s="6" t="n"/>
      <c r="M160" s="6" t="n"/>
      <c r="N160" s="7" t="n"/>
      <c r="O160" s="7" t="n"/>
      <c r="P160" s="6" t="n"/>
      <c r="Q160" s="6" t="n"/>
      <c r="R160" s="12">
        <f>IF(K160="","",IF(G160&lt;&gt;"",G160,E160)+ROW()/100000)</f>
        <v/>
      </c>
    </row>
    <row r="161">
      <c r="A161" s="6" t="n"/>
      <c r="B161" s="6" t="n"/>
      <c r="C161" s="6" t="n"/>
      <c r="D161" s="7" t="n"/>
      <c r="E161" s="8" t="n"/>
      <c r="F161" s="6" t="n"/>
      <c r="G161" s="8" t="n"/>
      <c r="H161" s="9">
        <f>IF(OR(E161="",G161=""),"",E161-G161)</f>
        <v/>
      </c>
      <c r="I161" s="10" t="n"/>
      <c r="J161" s="9">
        <f>IF(OR(G161="",O161="Submitted",O161="Confirmed",O161="Missed"),"",G161-TODAY())</f>
        <v/>
      </c>
      <c r="K161" s="11">
        <f>IF(OR(O161="Submitted",O161="Confirmed",O161="Missed"),"",IF(AND(E161&lt;&gt;"",TODAY()&gt;E161),"Past funder deadline",IF(AND(G161&lt;&gt;"",TODAY()&gt;G161),"Overdue",IF(AND(J161&lt;&gt;"",I161&lt;&gt;"",J161&lt;=I161),"Due soon",""))))</f>
        <v/>
      </c>
      <c r="L161" s="6" t="n"/>
      <c r="M161" s="6" t="n"/>
      <c r="N161" s="7" t="n"/>
      <c r="O161" s="7" t="n"/>
      <c r="P161" s="6" t="n"/>
      <c r="Q161" s="6" t="n"/>
      <c r="R161" s="12">
        <f>IF(K161="","",IF(G161&lt;&gt;"",G161,E161)+ROW()/100000)</f>
        <v/>
      </c>
    </row>
    <row r="162">
      <c r="A162" s="6" t="n"/>
      <c r="B162" s="6" t="n"/>
      <c r="C162" s="6" t="n"/>
      <c r="D162" s="7" t="n"/>
      <c r="E162" s="8" t="n"/>
      <c r="F162" s="6" t="n"/>
      <c r="G162" s="8" t="n"/>
      <c r="H162" s="9">
        <f>IF(OR(E162="",G162=""),"",E162-G162)</f>
        <v/>
      </c>
      <c r="I162" s="10" t="n"/>
      <c r="J162" s="9">
        <f>IF(OR(G162="",O162="Submitted",O162="Confirmed",O162="Missed"),"",G162-TODAY())</f>
        <v/>
      </c>
      <c r="K162" s="11">
        <f>IF(OR(O162="Submitted",O162="Confirmed",O162="Missed"),"",IF(AND(E162&lt;&gt;"",TODAY()&gt;E162),"Past funder deadline",IF(AND(G162&lt;&gt;"",TODAY()&gt;G162),"Overdue",IF(AND(J162&lt;&gt;"",I162&lt;&gt;"",J162&lt;=I162),"Due soon",""))))</f>
        <v/>
      </c>
      <c r="L162" s="6" t="n"/>
      <c r="M162" s="6" t="n"/>
      <c r="N162" s="7" t="n"/>
      <c r="O162" s="7" t="n"/>
      <c r="P162" s="6" t="n"/>
      <c r="Q162" s="6" t="n"/>
      <c r="R162" s="12">
        <f>IF(K162="","",IF(G162&lt;&gt;"",G162,E162)+ROW()/100000)</f>
        <v/>
      </c>
    </row>
    <row r="163">
      <c r="A163" s="6" t="n"/>
      <c r="B163" s="6" t="n"/>
      <c r="C163" s="6" t="n"/>
      <c r="D163" s="7" t="n"/>
      <c r="E163" s="8" t="n"/>
      <c r="F163" s="6" t="n"/>
      <c r="G163" s="8" t="n"/>
      <c r="H163" s="9">
        <f>IF(OR(E163="",G163=""),"",E163-G163)</f>
        <v/>
      </c>
      <c r="I163" s="10" t="n"/>
      <c r="J163" s="9">
        <f>IF(OR(G163="",O163="Submitted",O163="Confirmed",O163="Missed"),"",G163-TODAY())</f>
        <v/>
      </c>
      <c r="K163" s="11">
        <f>IF(OR(O163="Submitted",O163="Confirmed",O163="Missed"),"",IF(AND(E163&lt;&gt;"",TODAY()&gt;E163),"Past funder deadline",IF(AND(G163&lt;&gt;"",TODAY()&gt;G163),"Overdue",IF(AND(J163&lt;&gt;"",I163&lt;&gt;"",J163&lt;=I163),"Due soon",""))))</f>
        <v/>
      </c>
      <c r="L163" s="6" t="n"/>
      <c r="M163" s="6" t="n"/>
      <c r="N163" s="7" t="n"/>
      <c r="O163" s="7" t="n"/>
      <c r="P163" s="6" t="n"/>
      <c r="Q163" s="6" t="n"/>
      <c r="R163" s="12">
        <f>IF(K163="","",IF(G163&lt;&gt;"",G163,E163)+ROW()/100000)</f>
        <v/>
      </c>
    </row>
    <row r="164">
      <c r="A164" s="6" t="n"/>
      <c r="B164" s="6" t="n"/>
      <c r="C164" s="6" t="n"/>
      <c r="D164" s="7" t="n"/>
      <c r="E164" s="8" t="n"/>
      <c r="F164" s="6" t="n"/>
      <c r="G164" s="8" t="n"/>
      <c r="H164" s="9">
        <f>IF(OR(E164="",G164=""),"",E164-G164)</f>
        <v/>
      </c>
      <c r="I164" s="10" t="n"/>
      <c r="J164" s="9">
        <f>IF(OR(G164="",O164="Submitted",O164="Confirmed",O164="Missed"),"",G164-TODAY())</f>
        <v/>
      </c>
      <c r="K164" s="11">
        <f>IF(OR(O164="Submitted",O164="Confirmed",O164="Missed"),"",IF(AND(E164&lt;&gt;"",TODAY()&gt;E164),"Past funder deadline",IF(AND(G164&lt;&gt;"",TODAY()&gt;G164),"Overdue",IF(AND(J164&lt;&gt;"",I164&lt;&gt;"",J164&lt;=I164),"Due soon",""))))</f>
        <v/>
      </c>
      <c r="L164" s="6" t="n"/>
      <c r="M164" s="6" t="n"/>
      <c r="N164" s="7" t="n"/>
      <c r="O164" s="7" t="n"/>
      <c r="P164" s="6" t="n"/>
      <c r="Q164" s="6" t="n"/>
      <c r="R164" s="12">
        <f>IF(K164="","",IF(G164&lt;&gt;"",G164,E164)+ROW()/100000)</f>
        <v/>
      </c>
    </row>
    <row r="165">
      <c r="A165" s="6" t="n"/>
      <c r="B165" s="6" t="n"/>
      <c r="C165" s="6" t="n"/>
      <c r="D165" s="7" t="n"/>
      <c r="E165" s="8" t="n"/>
      <c r="F165" s="6" t="n"/>
      <c r="G165" s="8" t="n"/>
      <c r="H165" s="9">
        <f>IF(OR(E165="",G165=""),"",E165-G165)</f>
        <v/>
      </c>
      <c r="I165" s="10" t="n"/>
      <c r="J165" s="9">
        <f>IF(OR(G165="",O165="Submitted",O165="Confirmed",O165="Missed"),"",G165-TODAY())</f>
        <v/>
      </c>
      <c r="K165" s="11">
        <f>IF(OR(O165="Submitted",O165="Confirmed",O165="Missed"),"",IF(AND(E165&lt;&gt;"",TODAY()&gt;E165),"Past funder deadline",IF(AND(G165&lt;&gt;"",TODAY()&gt;G165),"Overdue",IF(AND(J165&lt;&gt;"",I165&lt;&gt;"",J165&lt;=I165),"Due soon",""))))</f>
        <v/>
      </c>
      <c r="L165" s="6" t="n"/>
      <c r="M165" s="6" t="n"/>
      <c r="N165" s="7" t="n"/>
      <c r="O165" s="7" t="n"/>
      <c r="P165" s="6" t="n"/>
      <c r="Q165" s="6" t="n"/>
      <c r="R165" s="12">
        <f>IF(K165="","",IF(G165&lt;&gt;"",G165,E165)+ROW()/100000)</f>
        <v/>
      </c>
    </row>
    <row r="166">
      <c r="A166" s="6" t="n"/>
      <c r="B166" s="6" t="n"/>
      <c r="C166" s="6" t="n"/>
      <c r="D166" s="7" t="n"/>
      <c r="E166" s="8" t="n"/>
      <c r="F166" s="6" t="n"/>
      <c r="G166" s="8" t="n"/>
      <c r="H166" s="9">
        <f>IF(OR(E166="",G166=""),"",E166-G166)</f>
        <v/>
      </c>
      <c r="I166" s="10" t="n"/>
      <c r="J166" s="9">
        <f>IF(OR(G166="",O166="Submitted",O166="Confirmed",O166="Missed"),"",G166-TODAY())</f>
        <v/>
      </c>
      <c r="K166" s="11">
        <f>IF(OR(O166="Submitted",O166="Confirmed",O166="Missed"),"",IF(AND(E166&lt;&gt;"",TODAY()&gt;E166),"Past funder deadline",IF(AND(G166&lt;&gt;"",TODAY()&gt;G166),"Overdue",IF(AND(J166&lt;&gt;"",I166&lt;&gt;"",J166&lt;=I166),"Due soon",""))))</f>
        <v/>
      </c>
      <c r="L166" s="6" t="n"/>
      <c r="M166" s="6" t="n"/>
      <c r="N166" s="7" t="n"/>
      <c r="O166" s="7" t="n"/>
      <c r="P166" s="6" t="n"/>
      <c r="Q166" s="6" t="n"/>
      <c r="R166" s="12">
        <f>IF(K166="","",IF(G166&lt;&gt;"",G166,E166)+ROW()/100000)</f>
        <v/>
      </c>
    </row>
    <row r="167">
      <c r="A167" s="6" t="n"/>
      <c r="B167" s="6" t="n"/>
      <c r="C167" s="6" t="n"/>
      <c r="D167" s="7" t="n"/>
      <c r="E167" s="8" t="n"/>
      <c r="F167" s="6" t="n"/>
      <c r="G167" s="8" t="n"/>
      <c r="H167" s="9">
        <f>IF(OR(E167="",G167=""),"",E167-G167)</f>
        <v/>
      </c>
      <c r="I167" s="10" t="n"/>
      <c r="J167" s="9">
        <f>IF(OR(G167="",O167="Submitted",O167="Confirmed",O167="Missed"),"",G167-TODAY())</f>
        <v/>
      </c>
      <c r="K167" s="11">
        <f>IF(OR(O167="Submitted",O167="Confirmed",O167="Missed"),"",IF(AND(E167&lt;&gt;"",TODAY()&gt;E167),"Past funder deadline",IF(AND(G167&lt;&gt;"",TODAY()&gt;G167),"Overdue",IF(AND(J167&lt;&gt;"",I167&lt;&gt;"",J167&lt;=I167),"Due soon",""))))</f>
        <v/>
      </c>
      <c r="L167" s="6" t="n"/>
      <c r="M167" s="6" t="n"/>
      <c r="N167" s="7" t="n"/>
      <c r="O167" s="7" t="n"/>
      <c r="P167" s="6" t="n"/>
      <c r="Q167" s="6" t="n"/>
      <c r="R167" s="12">
        <f>IF(K167="","",IF(G167&lt;&gt;"",G167,E167)+ROW()/100000)</f>
        <v/>
      </c>
    </row>
    <row r="168">
      <c r="A168" s="6" t="n"/>
      <c r="B168" s="6" t="n"/>
      <c r="C168" s="6" t="n"/>
      <c r="D168" s="7" t="n"/>
      <c r="E168" s="8" t="n"/>
      <c r="F168" s="6" t="n"/>
      <c r="G168" s="8" t="n"/>
      <c r="H168" s="9">
        <f>IF(OR(E168="",G168=""),"",E168-G168)</f>
        <v/>
      </c>
      <c r="I168" s="10" t="n"/>
      <c r="J168" s="9">
        <f>IF(OR(G168="",O168="Submitted",O168="Confirmed",O168="Missed"),"",G168-TODAY())</f>
        <v/>
      </c>
      <c r="K168" s="11">
        <f>IF(OR(O168="Submitted",O168="Confirmed",O168="Missed"),"",IF(AND(E168&lt;&gt;"",TODAY()&gt;E168),"Past funder deadline",IF(AND(G168&lt;&gt;"",TODAY()&gt;G168),"Overdue",IF(AND(J168&lt;&gt;"",I168&lt;&gt;"",J168&lt;=I168),"Due soon",""))))</f>
        <v/>
      </c>
      <c r="L168" s="6" t="n"/>
      <c r="M168" s="6" t="n"/>
      <c r="N168" s="7" t="n"/>
      <c r="O168" s="7" t="n"/>
      <c r="P168" s="6" t="n"/>
      <c r="Q168" s="6" t="n"/>
      <c r="R168" s="12">
        <f>IF(K168="","",IF(G168&lt;&gt;"",G168,E168)+ROW()/100000)</f>
        <v/>
      </c>
    </row>
    <row r="169">
      <c r="A169" s="6" t="n"/>
      <c r="B169" s="6" t="n"/>
      <c r="C169" s="6" t="n"/>
      <c r="D169" s="7" t="n"/>
      <c r="E169" s="8" t="n"/>
      <c r="F169" s="6" t="n"/>
      <c r="G169" s="8" t="n"/>
      <c r="H169" s="9">
        <f>IF(OR(E169="",G169=""),"",E169-G169)</f>
        <v/>
      </c>
      <c r="I169" s="10" t="n"/>
      <c r="J169" s="9">
        <f>IF(OR(G169="",O169="Submitted",O169="Confirmed",O169="Missed"),"",G169-TODAY())</f>
        <v/>
      </c>
      <c r="K169" s="11">
        <f>IF(OR(O169="Submitted",O169="Confirmed",O169="Missed"),"",IF(AND(E169&lt;&gt;"",TODAY()&gt;E169),"Past funder deadline",IF(AND(G169&lt;&gt;"",TODAY()&gt;G169),"Overdue",IF(AND(J169&lt;&gt;"",I169&lt;&gt;"",J169&lt;=I169),"Due soon",""))))</f>
        <v/>
      </c>
      <c r="L169" s="6" t="n"/>
      <c r="M169" s="6" t="n"/>
      <c r="N169" s="7" t="n"/>
      <c r="O169" s="7" t="n"/>
      <c r="P169" s="6" t="n"/>
      <c r="Q169" s="6" t="n"/>
      <c r="R169" s="12">
        <f>IF(K169="","",IF(G169&lt;&gt;"",G169,E169)+ROW()/100000)</f>
        <v/>
      </c>
    </row>
    <row r="170">
      <c r="A170" s="6" t="n"/>
      <c r="B170" s="6" t="n"/>
      <c r="C170" s="6" t="n"/>
      <c r="D170" s="7" t="n"/>
      <c r="E170" s="8" t="n"/>
      <c r="F170" s="6" t="n"/>
      <c r="G170" s="8" t="n"/>
      <c r="H170" s="9">
        <f>IF(OR(E170="",G170=""),"",E170-G170)</f>
        <v/>
      </c>
      <c r="I170" s="10" t="n"/>
      <c r="J170" s="9">
        <f>IF(OR(G170="",O170="Submitted",O170="Confirmed",O170="Missed"),"",G170-TODAY())</f>
        <v/>
      </c>
      <c r="K170" s="11">
        <f>IF(OR(O170="Submitted",O170="Confirmed",O170="Missed"),"",IF(AND(E170&lt;&gt;"",TODAY()&gt;E170),"Past funder deadline",IF(AND(G170&lt;&gt;"",TODAY()&gt;G170),"Overdue",IF(AND(J170&lt;&gt;"",I170&lt;&gt;"",J170&lt;=I170),"Due soon",""))))</f>
        <v/>
      </c>
      <c r="L170" s="6" t="n"/>
      <c r="M170" s="6" t="n"/>
      <c r="N170" s="7" t="n"/>
      <c r="O170" s="7" t="n"/>
      <c r="P170" s="6" t="n"/>
      <c r="Q170" s="6" t="n"/>
      <c r="R170" s="12">
        <f>IF(K170="","",IF(G170&lt;&gt;"",G170,E170)+ROW()/100000)</f>
        <v/>
      </c>
    </row>
    <row r="171">
      <c r="A171" s="6" t="n"/>
      <c r="B171" s="6" t="n"/>
      <c r="C171" s="6" t="n"/>
      <c r="D171" s="7" t="n"/>
      <c r="E171" s="8" t="n"/>
      <c r="F171" s="6" t="n"/>
      <c r="G171" s="8" t="n"/>
      <c r="H171" s="9">
        <f>IF(OR(E171="",G171=""),"",E171-G171)</f>
        <v/>
      </c>
      <c r="I171" s="10" t="n"/>
      <c r="J171" s="9">
        <f>IF(OR(G171="",O171="Submitted",O171="Confirmed",O171="Missed"),"",G171-TODAY())</f>
        <v/>
      </c>
      <c r="K171" s="11">
        <f>IF(OR(O171="Submitted",O171="Confirmed",O171="Missed"),"",IF(AND(E171&lt;&gt;"",TODAY()&gt;E171),"Past funder deadline",IF(AND(G171&lt;&gt;"",TODAY()&gt;G171),"Overdue",IF(AND(J171&lt;&gt;"",I171&lt;&gt;"",J171&lt;=I171),"Due soon",""))))</f>
        <v/>
      </c>
      <c r="L171" s="6" t="n"/>
      <c r="M171" s="6" t="n"/>
      <c r="N171" s="7" t="n"/>
      <c r="O171" s="7" t="n"/>
      <c r="P171" s="6" t="n"/>
      <c r="Q171" s="6" t="n"/>
      <c r="R171" s="12">
        <f>IF(K171="","",IF(G171&lt;&gt;"",G171,E171)+ROW()/100000)</f>
        <v/>
      </c>
    </row>
    <row r="172">
      <c r="A172" s="6" t="n"/>
      <c r="B172" s="6" t="n"/>
      <c r="C172" s="6" t="n"/>
      <c r="D172" s="7" t="n"/>
      <c r="E172" s="8" t="n"/>
      <c r="F172" s="6" t="n"/>
      <c r="G172" s="8" t="n"/>
      <c r="H172" s="9">
        <f>IF(OR(E172="",G172=""),"",E172-G172)</f>
        <v/>
      </c>
      <c r="I172" s="10" t="n"/>
      <c r="J172" s="9">
        <f>IF(OR(G172="",O172="Submitted",O172="Confirmed",O172="Missed"),"",G172-TODAY())</f>
        <v/>
      </c>
      <c r="K172" s="11">
        <f>IF(OR(O172="Submitted",O172="Confirmed",O172="Missed"),"",IF(AND(E172&lt;&gt;"",TODAY()&gt;E172),"Past funder deadline",IF(AND(G172&lt;&gt;"",TODAY()&gt;G172),"Overdue",IF(AND(J172&lt;&gt;"",I172&lt;&gt;"",J172&lt;=I172),"Due soon",""))))</f>
        <v/>
      </c>
      <c r="L172" s="6" t="n"/>
      <c r="M172" s="6" t="n"/>
      <c r="N172" s="7" t="n"/>
      <c r="O172" s="7" t="n"/>
      <c r="P172" s="6" t="n"/>
      <c r="Q172" s="6" t="n"/>
      <c r="R172" s="12">
        <f>IF(K172="","",IF(G172&lt;&gt;"",G172,E172)+ROW()/100000)</f>
        <v/>
      </c>
    </row>
    <row r="173">
      <c r="A173" s="6" t="n"/>
      <c r="B173" s="6" t="n"/>
      <c r="C173" s="6" t="n"/>
      <c r="D173" s="7" t="n"/>
      <c r="E173" s="8" t="n"/>
      <c r="F173" s="6" t="n"/>
      <c r="G173" s="8" t="n"/>
      <c r="H173" s="9">
        <f>IF(OR(E173="",G173=""),"",E173-G173)</f>
        <v/>
      </c>
      <c r="I173" s="10" t="n"/>
      <c r="J173" s="9">
        <f>IF(OR(G173="",O173="Submitted",O173="Confirmed",O173="Missed"),"",G173-TODAY())</f>
        <v/>
      </c>
      <c r="K173" s="11">
        <f>IF(OR(O173="Submitted",O173="Confirmed",O173="Missed"),"",IF(AND(E173&lt;&gt;"",TODAY()&gt;E173),"Past funder deadline",IF(AND(G173&lt;&gt;"",TODAY()&gt;G173),"Overdue",IF(AND(J173&lt;&gt;"",I173&lt;&gt;"",J173&lt;=I173),"Due soon",""))))</f>
        <v/>
      </c>
      <c r="L173" s="6" t="n"/>
      <c r="M173" s="6" t="n"/>
      <c r="N173" s="7" t="n"/>
      <c r="O173" s="7" t="n"/>
      <c r="P173" s="6" t="n"/>
      <c r="Q173" s="6" t="n"/>
      <c r="R173" s="12">
        <f>IF(K173="","",IF(G173&lt;&gt;"",G173,E173)+ROW()/100000)</f>
        <v/>
      </c>
    </row>
    <row r="174">
      <c r="A174" s="6" t="n"/>
      <c r="B174" s="6" t="n"/>
      <c r="C174" s="6" t="n"/>
      <c r="D174" s="7" t="n"/>
      <c r="E174" s="8" t="n"/>
      <c r="F174" s="6" t="n"/>
      <c r="G174" s="8" t="n"/>
      <c r="H174" s="9">
        <f>IF(OR(E174="",G174=""),"",E174-G174)</f>
        <v/>
      </c>
      <c r="I174" s="10" t="n"/>
      <c r="J174" s="9">
        <f>IF(OR(G174="",O174="Submitted",O174="Confirmed",O174="Missed"),"",G174-TODAY())</f>
        <v/>
      </c>
      <c r="K174" s="11">
        <f>IF(OR(O174="Submitted",O174="Confirmed",O174="Missed"),"",IF(AND(E174&lt;&gt;"",TODAY()&gt;E174),"Past funder deadline",IF(AND(G174&lt;&gt;"",TODAY()&gt;G174),"Overdue",IF(AND(J174&lt;&gt;"",I174&lt;&gt;"",J174&lt;=I174),"Due soon",""))))</f>
        <v/>
      </c>
      <c r="L174" s="6" t="n"/>
      <c r="M174" s="6" t="n"/>
      <c r="N174" s="7" t="n"/>
      <c r="O174" s="7" t="n"/>
      <c r="P174" s="6" t="n"/>
      <c r="Q174" s="6" t="n"/>
      <c r="R174" s="12">
        <f>IF(K174="","",IF(G174&lt;&gt;"",G174,E174)+ROW()/100000)</f>
        <v/>
      </c>
    </row>
    <row r="175">
      <c r="A175" s="6" t="n"/>
      <c r="B175" s="6" t="n"/>
      <c r="C175" s="6" t="n"/>
      <c r="D175" s="7" t="n"/>
      <c r="E175" s="8" t="n"/>
      <c r="F175" s="6" t="n"/>
      <c r="G175" s="8" t="n"/>
      <c r="H175" s="9">
        <f>IF(OR(E175="",G175=""),"",E175-G175)</f>
        <v/>
      </c>
      <c r="I175" s="10" t="n"/>
      <c r="J175" s="9">
        <f>IF(OR(G175="",O175="Submitted",O175="Confirmed",O175="Missed"),"",G175-TODAY())</f>
        <v/>
      </c>
      <c r="K175" s="11">
        <f>IF(OR(O175="Submitted",O175="Confirmed",O175="Missed"),"",IF(AND(E175&lt;&gt;"",TODAY()&gt;E175),"Past funder deadline",IF(AND(G175&lt;&gt;"",TODAY()&gt;G175),"Overdue",IF(AND(J175&lt;&gt;"",I175&lt;&gt;"",J175&lt;=I175),"Due soon",""))))</f>
        <v/>
      </c>
      <c r="L175" s="6" t="n"/>
      <c r="M175" s="6" t="n"/>
      <c r="N175" s="7" t="n"/>
      <c r="O175" s="7" t="n"/>
      <c r="P175" s="6" t="n"/>
      <c r="Q175" s="6" t="n"/>
      <c r="R175" s="12">
        <f>IF(K175="","",IF(G175&lt;&gt;"",G175,E175)+ROW()/100000)</f>
        <v/>
      </c>
    </row>
    <row r="176">
      <c r="A176" s="6" t="n"/>
      <c r="B176" s="6" t="n"/>
      <c r="C176" s="6" t="n"/>
      <c r="D176" s="7" t="n"/>
      <c r="E176" s="8" t="n"/>
      <c r="F176" s="6" t="n"/>
      <c r="G176" s="8" t="n"/>
      <c r="H176" s="9">
        <f>IF(OR(E176="",G176=""),"",E176-G176)</f>
        <v/>
      </c>
      <c r="I176" s="10" t="n"/>
      <c r="J176" s="9">
        <f>IF(OR(G176="",O176="Submitted",O176="Confirmed",O176="Missed"),"",G176-TODAY())</f>
        <v/>
      </c>
      <c r="K176" s="11">
        <f>IF(OR(O176="Submitted",O176="Confirmed",O176="Missed"),"",IF(AND(E176&lt;&gt;"",TODAY()&gt;E176),"Past funder deadline",IF(AND(G176&lt;&gt;"",TODAY()&gt;G176),"Overdue",IF(AND(J176&lt;&gt;"",I176&lt;&gt;"",J176&lt;=I176),"Due soon",""))))</f>
        <v/>
      </c>
      <c r="L176" s="6" t="n"/>
      <c r="M176" s="6" t="n"/>
      <c r="N176" s="7" t="n"/>
      <c r="O176" s="7" t="n"/>
      <c r="P176" s="6" t="n"/>
      <c r="Q176" s="6" t="n"/>
      <c r="R176" s="12">
        <f>IF(K176="","",IF(G176&lt;&gt;"",G176,E176)+ROW()/100000)</f>
        <v/>
      </c>
    </row>
    <row r="177">
      <c r="A177" s="6" t="n"/>
      <c r="B177" s="6" t="n"/>
      <c r="C177" s="6" t="n"/>
      <c r="D177" s="7" t="n"/>
      <c r="E177" s="8" t="n"/>
      <c r="F177" s="6" t="n"/>
      <c r="G177" s="8" t="n"/>
      <c r="H177" s="9">
        <f>IF(OR(E177="",G177=""),"",E177-G177)</f>
        <v/>
      </c>
      <c r="I177" s="10" t="n"/>
      <c r="J177" s="9">
        <f>IF(OR(G177="",O177="Submitted",O177="Confirmed",O177="Missed"),"",G177-TODAY())</f>
        <v/>
      </c>
      <c r="K177" s="11">
        <f>IF(OR(O177="Submitted",O177="Confirmed",O177="Missed"),"",IF(AND(E177&lt;&gt;"",TODAY()&gt;E177),"Past funder deadline",IF(AND(G177&lt;&gt;"",TODAY()&gt;G177),"Overdue",IF(AND(J177&lt;&gt;"",I177&lt;&gt;"",J177&lt;=I177),"Due soon",""))))</f>
        <v/>
      </c>
      <c r="L177" s="6" t="n"/>
      <c r="M177" s="6" t="n"/>
      <c r="N177" s="7" t="n"/>
      <c r="O177" s="7" t="n"/>
      <c r="P177" s="6" t="n"/>
      <c r="Q177" s="6" t="n"/>
      <c r="R177" s="12">
        <f>IF(K177="","",IF(G177&lt;&gt;"",G177,E177)+ROW()/100000)</f>
        <v/>
      </c>
    </row>
    <row r="178">
      <c r="A178" s="6" t="n"/>
      <c r="B178" s="6" t="n"/>
      <c r="C178" s="6" t="n"/>
      <c r="D178" s="7" t="n"/>
      <c r="E178" s="8" t="n"/>
      <c r="F178" s="6" t="n"/>
      <c r="G178" s="8" t="n"/>
      <c r="H178" s="9">
        <f>IF(OR(E178="",G178=""),"",E178-G178)</f>
        <v/>
      </c>
      <c r="I178" s="10" t="n"/>
      <c r="J178" s="9">
        <f>IF(OR(G178="",O178="Submitted",O178="Confirmed",O178="Missed"),"",G178-TODAY())</f>
        <v/>
      </c>
      <c r="K178" s="11">
        <f>IF(OR(O178="Submitted",O178="Confirmed",O178="Missed"),"",IF(AND(E178&lt;&gt;"",TODAY()&gt;E178),"Past funder deadline",IF(AND(G178&lt;&gt;"",TODAY()&gt;G178),"Overdue",IF(AND(J178&lt;&gt;"",I178&lt;&gt;"",J178&lt;=I178),"Due soon",""))))</f>
        <v/>
      </c>
      <c r="L178" s="6" t="n"/>
      <c r="M178" s="6" t="n"/>
      <c r="N178" s="7" t="n"/>
      <c r="O178" s="7" t="n"/>
      <c r="P178" s="6" t="n"/>
      <c r="Q178" s="6" t="n"/>
      <c r="R178" s="12">
        <f>IF(K178="","",IF(G178&lt;&gt;"",G178,E178)+ROW()/100000)</f>
        <v/>
      </c>
    </row>
    <row r="179">
      <c r="A179" s="6" t="n"/>
      <c r="B179" s="6" t="n"/>
      <c r="C179" s="6" t="n"/>
      <c r="D179" s="7" t="n"/>
      <c r="E179" s="8" t="n"/>
      <c r="F179" s="6" t="n"/>
      <c r="G179" s="8" t="n"/>
      <c r="H179" s="9">
        <f>IF(OR(E179="",G179=""),"",E179-G179)</f>
        <v/>
      </c>
      <c r="I179" s="10" t="n"/>
      <c r="J179" s="9">
        <f>IF(OR(G179="",O179="Submitted",O179="Confirmed",O179="Missed"),"",G179-TODAY())</f>
        <v/>
      </c>
      <c r="K179" s="11">
        <f>IF(OR(O179="Submitted",O179="Confirmed",O179="Missed"),"",IF(AND(E179&lt;&gt;"",TODAY()&gt;E179),"Past funder deadline",IF(AND(G179&lt;&gt;"",TODAY()&gt;G179),"Overdue",IF(AND(J179&lt;&gt;"",I179&lt;&gt;"",J179&lt;=I179),"Due soon",""))))</f>
        <v/>
      </c>
      <c r="L179" s="6" t="n"/>
      <c r="M179" s="6" t="n"/>
      <c r="N179" s="7" t="n"/>
      <c r="O179" s="7" t="n"/>
      <c r="P179" s="6" t="n"/>
      <c r="Q179" s="6" t="n"/>
      <c r="R179" s="12">
        <f>IF(K179="","",IF(G179&lt;&gt;"",G179,E179)+ROW()/100000)</f>
        <v/>
      </c>
    </row>
    <row r="180">
      <c r="A180" s="6" t="n"/>
      <c r="B180" s="6" t="n"/>
      <c r="C180" s="6" t="n"/>
      <c r="D180" s="7" t="n"/>
      <c r="E180" s="8" t="n"/>
      <c r="F180" s="6" t="n"/>
      <c r="G180" s="8" t="n"/>
      <c r="H180" s="9">
        <f>IF(OR(E180="",G180=""),"",E180-G180)</f>
        <v/>
      </c>
      <c r="I180" s="10" t="n"/>
      <c r="J180" s="9">
        <f>IF(OR(G180="",O180="Submitted",O180="Confirmed",O180="Missed"),"",G180-TODAY())</f>
        <v/>
      </c>
      <c r="K180" s="11">
        <f>IF(OR(O180="Submitted",O180="Confirmed",O180="Missed"),"",IF(AND(E180&lt;&gt;"",TODAY()&gt;E180),"Past funder deadline",IF(AND(G180&lt;&gt;"",TODAY()&gt;G180),"Overdue",IF(AND(J180&lt;&gt;"",I180&lt;&gt;"",J180&lt;=I180),"Due soon",""))))</f>
        <v/>
      </c>
      <c r="L180" s="6" t="n"/>
      <c r="M180" s="6" t="n"/>
      <c r="N180" s="7" t="n"/>
      <c r="O180" s="7" t="n"/>
      <c r="P180" s="6" t="n"/>
      <c r="Q180" s="6" t="n"/>
      <c r="R180" s="12">
        <f>IF(K180="","",IF(G180&lt;&gt;"",G180,E180)+ROW()/100000)</f>
        <v/>
      </c>
    </row>
    <row r="181">
      <c r="A181" s="6" t="n"/>
      <c r="B181" s="6" t="n"/>
      <c r="C181" s="6" t="n"/>
      <c r="D181" s="7" t="n"/>
      <c r="E181" s="8" t="n"/>
      <c r="F181" s="6" t="n"/>
      <c r="G181" s="8" t="n"/>
      <c r="H181" s="9">
        <f>IF(OR(E181="",G181=""),"",E181-G181)</f>
        <v/>
      </c>
      <c r="I181" s="10" t="n"/>
      <c r="J181" s="9">
        <f>IF(OR(G181="",O181="Submitted",O181="Confirmed",O181="Missed"),"",G181-TODAY())</f>
        <v/>
      </c>
      <c r="K181" s="11">
        <f>IF(OR(O181="Submitted",O181="Confirmed",O181="Missed"),"",IF(AND(E181&lt;&gt;"",TODAY()&gt;E181),"Past funder deadline",IF(AND(G181&lt;&gt;"",TODAY()&gt;G181),"Overdue",IF(AND(J181&lt;&gt;"",I181&lt;&gt;"",J181&lt;=I181),"Due soon",""))))</f>
        <v/>
      </c>
      <c r="L181" s="6" t="n"/>
      <c r="M181" s="6" t="n"/>
      <c r="N181" s="7" t="n"/>
      <c r="O181" s="7" t="n"/>
      <c r="P181" s="6" t="n"/>
      <c r="Q181" s="6" t="n"/>
      <c r="R181" s="12">
        <f>IF(K181="","",IF(G181&lt;&gt;"",G181,E181)+ROW()/100000)</f>
        <v/>
      </c>
    </row>
    <row r="182">
      <c r="A182" s="6" t="n"/>
      <c r="B182" s="6" t="n"/>
      <c r="C182" s="6" t="n"/>
      <c r="D182" s="7" t="n"/>
      <c r="E182" s="8" t="n"/>
      <c r="F182" s="6" t="n"/>
      <c r="G182" s="8" t="n"/>
      <c r="H182" s="9">
        <f>IF(OR(E182="",G182=""),"",E182-G182)</f>
        <v/>
      </c>
      <c r="I182" s="10" t="n"/>
      <c r="J182" s="9">
        <f>IF(OR(G182="",O182="Submitted",O182="Confirmed",O182="Missed"),"",G182-TODAY())</f>
        <v/>
      </c>
      <c r="K182" s="11">
        <f>IF(OR(O182="Submitted",O182="Confirmed",O182="Missed"),"",IF(AND(E182&lt;&gt;"",TODAY()&gt;E182),"Past funder deadline",IF(AND(G182&lt;&gt;"",TODAY()&gt;G182),"Overdue",IF(AND(J182&lt;&gt;"",I182&lt;&gt;"",J182&lt;=I182),"Due soon",""))))</f>
        <v/>
      </c>
      <c r="L182" s="6" t="n"/>
      <c r="M182" s="6" t="n"/>
      <c r="N182" s="7" t="n"/>
      <c r="O182" s="7" t="n"/>
      <c r="P182" s="6" t="n"/>
      <c r="Q182" s="6" t="n"/>
      <c r="R182" s="12">
        <f>IF(K182="","",IF(G182&lt;&gt;"",G182,E182)+ROW()/100000)</f>
        <v/>
      </c>
    </row>
    <row r="183">
      <c r="A183" s="6" t="n"/>
      <c r="B183" s="6" t="n"/>
      <c r="C183" s="6" t="n"/>
      <c r="D183" s="7" t="n"/>
      <c r="E183" s="8" t="n"/>
      <c r="F183" s="6" t="n"/>
      <c r="G183" s="8" t="n"/>
      <c r="H183" s="9">
        <f>IF(OR(E183="",G183=""),"",E183-G183)</f>
        <v/>
      </c>
      <c r="I183" s="10" t="n"/>
      <c r="J183" s="9">
        <f>IF(OR(G183="",O183="Submitted",O183="Confirmed",O183="Missed"),"",G183-TODAY())</f>
        <v/>
      </c>
      <c r="K183" s="11">
        <f>IF(OR(O183="Submitted",O183="Confirmed",O183="Missed"),"",IF(AND(E183&lt;&gt;"",TODAY()&gt;E183),"Past funder deadline",IF(AND(G183&lt;&gt;"",TODAY()&gt;G183),"Overdue",IF(AND(J183&lt;&gt;"",I183&lt;&gt;"",J183&lt;=I183),"Due soon",""))))</f>
        <v/>
      </c>
      <c r="L183" s="6" t="n"/>
      <c r="M183" s="6" t="n"/>
      <c r="N183" s="7" t="n"/>
      <c r="O183" s="7" t="n"/>
      <c r="P183" s="6" t="n"/>
      <c r="Q183" s="6" t="n"/>
      <c r="R183" s="12">
        <f>IF(K183="","",IF(G183&lt;&gt;"",G183,E183)+ROW()/100000)</f>
        <v/>
      </c>
    </row>
    <row r="184">
      <c r="A184" s="6" t="n"/>
      <c r="B184" s="6" t="n"/>
      <c r="C184" s="6" t="n"/>
      <c r="D184" s="7" t="n"/>
      <c r="E184" s="8" t="n"/>
      <c r="F184" s="6" t="n"/>
      <c r="G184" s="8" t="n"/>
      <c r="H184" s="9">
        <f>IF(OR(E184="",G184=""),"",E184-G184)</f>
        <v/>
      </c>
      <c r="I184" s="10" t="n"/>
      <c r="J184" s="9">
        <f>IF(OR(G184="",O184="Submitted",O184="Confirmed",O184="Missed"),"",G184-TODAY())</f>
        <v/>
      </c>
      <c r="K184" s="11">
        <f>IF(OR(O184="Submitted",O184="Confirmed",O184="Missed"),"",IF(AND(E184&lt;&gt;"",TODAY()&gt;E184),"Past funder deadline",IF(AND(G184&lt;&gt;"",TODAY()&gt;G184),"Overdue",IF(AND(J184&lt;&gt;"",I184&lt;&gt;"",J184&lt;=I184),"Due soon",""))))</f>
        <v/>
      </c>
      <c r="L184" s="6" t="n"/>
      <c r="M184" s="6" t="n"/>
      <c r="N184" s="7" t="n"/>
      <c r="O184" s="7" t="n"/>
      <c r="P184" s="6" t="n"/>
      <c r="Q184" s="6" t="n"/>
      <c r="R184" s="12">
        <f>IF(K184="","",IF(G184&lt;&gt;"",G184,E184)+ROW()/100000)</f>
        <v/>
      </c>
    </row>
    <row r="185">
      <c r="A185" s="6" t="n"/>
      <c r="B185" s="6" t="n"/>
      <c r="C185" s="6" t="n"/>
      <c r="D185" s="7" t="n"/>
      <c r="E185" s="8" t="n"/>
      <c r="F185" s="6" t="n"/>
      <c r="G185" s="8" t="n"/>
      <c r="H185" s="9">
        <f>IF(OR(E185="",G185=""),"",E185-G185)</f>
        <v/>
      </c>
      <c r="I185" s="10" t="n"/>
      <c r="J185" s="9">
        <f>IF(OR(G185="",O185="Submitted",O185="Confirmed",O185="Missed"),"",G185-TODAY())</f>
        <v/>
      </c>
      <c r="K185" s="11">
        <f>IF(OR(O185="Submitted",O185="Confirmed",O185="Missed"),"",IF(AND(E185&lt;&gt;"",TODAY()&gt;E185),"Past funder deadline",IF(AND(G185&lt;&gt;"",TODAY()&gt;G185),"Overdue",IF(AND(J185&lt;&gt;"",I185&lt;&gt;"",J185&lt;=I185),"Due soon",""))))</f>
        <v/>
      </c>
      <c r="L185" s="6" t="n"/>
      <c r="M185" s="6" t="n"/>
      <c r="N185" s="7" t="n"/>
      <c r="O185" s="7" t="n"/>
      <c r="P185" s="6" t="n"/>
      <c r="Q185" s="6" t="n"/>
      <c r="R185" s="12">
        <f>IF(K185="","",IF(G185&lt;&gt;"",G185,E185)+ROW()/100000)</f>
        <v/>
      </c>
    </row>
    <row r="186">
      <c r="A186" s="6" t="n"/>
      <c r="B186" s="6" t="n"/>
      <c r="C186" s="6" t="n"/>
      <c r="D186" s="7" t="n"/>
      <c r="E186" s="8" t="n"/>
      <c r="F186" s="6" t="n"/>
      <c r="G186" s="8" t="n"/>
      <c r="H186" s="9">
        <f>IF(OR(E186="",G186=""),"",E186-G186)</f>
        <v/>
      </c>
      <c r="I186" s="10" t="n"/>
      <c r="J186" s="9">
        <f>IF(OR(G186="",O186="Submitted",O186="Confirmed",O186="Missed"),"",G186-TODAY())</f>
        <v/>
      </c>
      <c r="K186" s="11">
        <f>IF(OR(O186="Submitted",O186="Confirmed",O186="Missed"),"",IF(AND(E186&lt;&gt;"",TODAY()&gt;E186),"Past funder deadline",IF(AND(G186&lt;&gt;"",TODAY()&gt;G186),"Overdue",IF(AND(J186&lt;&gt;"",I186&lt;&gt;"",J186&lt;=I186),"Due soon",""))))</f>
        <v/>
      </c>
      <c r="L186" s="6" t="n"/>
      <c r="M186" s="6" t="n"/>
      <c r="N186" s="7" t="n"/>
      <c r="O186" s="7" t="n"/>
      <c r="P186" s="6" t="n"/>
      <c r="Q186" s="6" t="n"/>
      <c r="R186" s="12">
        <f>IF(K186="","",IF(G186&lt;&gt;"",G186,E186)+ROW()/100000)</f>
        <v/>
      </c>
    </row>
    <row r="187">
      <c r="A187" s="6" t="n"/>
      <c r="B187" s="6" t="n"/>
      <c r="C187" s="6" t="n"/>
      <c r="D187" s="7" t="n"/>
      <c r="E187" s="8" t="n"/>
      <c r="F187" s="6" t="n"/>
      <c r="G187" s="8" t="n"/>
      <c r="H187" s="9">
        <f>IF(OR(E187="",G187=""),"",E187-G187)</f>
        <v/>
      </c>
      <c r="I187" s="10" t="n"/>
      <c r="J187" s="9">
        <f>IF(OR(G187="",O187="Submitted",O187="Confirmed",O187="Missed"),"",G187-TODAY())</f>
        <v/>
      </c>
      <c r="K187" s="11">
        <f>IF(OR(O187="Submitted",O187="Confirmed",O187="Missed"),"",IF(AND(E187&lt;&gt;"",TODAY()&gt;E187),"Past funder deadline",IF(AND(G187&lt;&gt;"",TODAY()&gt;G187),"Overdue",IF(AND(J187&lt;&gt;"",I187&lt;&gt;"",J187&lt;=I187),"Due soon",""))))</f>
        <v/>
      </c>
      <c r="L187" s="6" t="n"/>
      <c r="M187" s="6" t="n"/>
      <c r="N187" s="7" t="n"/>
      <c r="O187" s="7" t="n"/>
      <c r="P187" s="6" t="n"/>
      <c r="Q187" s="6" t="n"/>
      <c r="R187" s="12">
        <f>IF(K187="","",IF(G187&lt;&gt;"",G187,E187)+ROW()/100000)</f>
        <v/>
      </c>
    </row>
    <row r="188">
      <c r="A188" s="6" t="n"/>
      <c r="B188" s="6" t="n"/>
      <c r="C188" s="6" t="n"/>
      <c r="D188" s="7" t="n"/>
      <c r="E188" s="8" t="n"/>
      <c r="F188" s="6" t="n"/>
      <c r="G188" s="8" t="n"/>
      <c r="H188" s="9">
        <f>IF(OR(E188="",G188=""),"",E188-G188)</f>
        <v/>
      </c>
      <c r="I188" s="10" t="n"/>
      <c r="J188" s="9">
        <f>IF(OR(G188="",O188="Submitted",O188="Confirmed",O188="Missed"),"",G188-TODAY())</f>
        <v/>
      </c>
      <c r="K188" s="11">
        <f>IF(OR(O188="Submitted",O188="Confirmed",O188="Missed"),"",IF(AND(E188&lt;&gt;"",TODAY()&gt;E188),"Past funder deadline",IF(AND(G188&lt;&gt;"",TODAY()&gt;G188),"Overdue",IF(AND(J188&lt;&gt;"",I188&lt;&gt;"",J188&lt;=I188),"Due soon",""))))</f>
        <v/>
      </c>
      <c r="L188" s="6" t="n"/>
      <c r="M188" s="6" t="n"/>
      <c r="N188" s="7" t="n"/>
      <c r="O188" s="7" t="n"/>
      <c r="P188" s="6" t="n"/>
      <c r="Q188" s="6" t="n"/>
      <c r="R188" s="12">
        <f>IF(K188="","",IF(G188&lt;&gt;"",G188,E188)+ROW()/100000)</f>
        <v/>
      </c>
    </row>
    <row r="189">
      <c r="A189" s="6" t="n"/>
      <c r="B189" s="6" t="n"/>
      <c r="C189" s="6" t="n"/>
      <c r="D189" s="7" t="n"/>
      <c r="E189" s="8" t="n"/>
      <c r="F189" s="6" t="n"/>
      <c r="G189" s="8" t="n"/>
      <c r="H189" s="9">
        <f>IF(OR(E189="",G189=""),"",E189-G189)</f>
        <v/>
      </c>
      <c r="I189" s="10" t="n"/>
      <c r="J189" s="9">
        <f>IF(OR(G189="",O189="Submitted",O189="Confirmed",O189="Missed"),"",G189-TODAY())</f>
        <v/>
      </c>
      <c r="K189" s="11">
        <f>IF(OR(O189="Submitted",O189="Confirmed",O189="Missed"),"",IF(AND(E189&lt;&gt;"",TODAY()&gt;E189),"Past funder deadline",IF(AND(G189&lt;&gt;"",TODAY()&gt;G189),"Overdue",IF(AND(J189&lt;&gt;"",I189&lt;&gt;"",J189&lt;=I189),"Due soon",""))))</f>
        <v/>
      </c>
      <c r="L189" s="6" t="n"/>
      <c r="M189" s="6" t="n"/>
      <c r="N189" s="7" t="n"/>
      <c r="O189" s="7" t="n"/>
      <c r="P189" s="6" t="n"/>
      <c r="Q189" s="6" t="n"/>
      <c r="R189" s="12">
        <f>IF(K189="","",IF(G189&lt;&gt;"",G189,E189)+ROW()/100000)</f>
        <v/>
      </c>
    </row>
    <row r="190">
      <c r="A190" s="6" t="n"/>
      <c r="B190" s="6" t="n"/>
      <c r="C190" s="6" t="n"/>
      <c r="D190" s="7" t="n"/>
      <c r="E190" s="8" t="n"/>
      <c r="F190" s="6" t="n"/>
      <c r="G190" s="8" t="n"/>
      <c r="H190" s="9">
        <f>IF(OR(E190="",G190=""),"",E190-G190)</f>
        <v/>
      </c>
      <c r="I190" s="10" t="n"/>
      <c r="J190" s="9">
        <f>IF(OR(G190="",O190="Submitted",O190="Confirmed",O190="Missed"),"",G190-TODAY())</f>
        <v/>
      </c>
      <c r="K190" s="11">
        <f>IF(OR(O190="Submitted",O190="Confirmed",O190="Missed"),"",IF(AND(E190&lt;&gt;"",TODAY()&gt;E190),"Past funder deadline",IF(AND(G190&lt;&gt;"",TODAY()&gt;G190),"Overdue",IF(AND(J190&lt;&gt;"",I190&lt;&gt;"",J190&lt;=I190),"Due soon",""))))</f>
        <v/>
      </c>
      <c r="L190" s="6" t="n"/>
      <c r="M190" s="6" t="n"/>
      <c r="N190" s="7" t="n"/>
      <c r="O190" s="7" t="n"/>
      <c r="P190" s="6" t="n"/>
      <c r="Q190" s="6" t="n"/>
      <c r="R190" s="12">
        <f>IF(K190="","",IF(G190&lt;&gt;"",G190,E190)+ROW()/100000)</f>
        <v/>
      </c>
    </row>
    <row r="191">
      <c r="A191" s="6" t="n"/>
      <c r="B191" s="6" t="n"/>
      <c r="C191" s="6" t="n"/>
      <c r="D191" s="7" t="n"/>
      <c r="E191" s="8" t="n"/>
      <c r="F191" s="6" t="n"/>
      <c r="G191" s="8" t="n"/>
      <c r="H191" s="9">
        <f>IF(OR(E191="",G191=""),"",E191-G191)</f>
        <v/>
      </c>
      <c r="I191" s="10" t="n"/>
      <c r="J191" s="9">
        <f>IF(OR(G191="",O191="Submitted",O191="Confirmed",O191="Missed"),"",G191-TODAY())</f>
        <v/>
      </c>
      <c r="K191" s="11">
        <f>IF(OR(O191="Submitted",O191="Confirmed",O191="Missed"),"",IF(AND(E191&lt;&gt;"",TODAY()&gt;E191),"Past funder deadline",IF(AND(G191&lt;&gt;"",TODAY()&gt;G191),"Overdue",IF(AND(J191&lt;&gt;"",I191&lt;&gt;"",J191&lt;=I191),"Due soon",""))))</f>
        <v/>
      </c>
      <c r="L191" s="6" t="n"/>
      <c r="M191" s="6" t="n"/>
      <c r="N191" s="7" t="n"/>
      <c r="O191" s="7" t="n"/>
      <c r="P191" s="6" t="n"/>
      <c r="Q191" s="6" t="n"/>
      <c r="R191" s="12">
        <f>IF(K191="","",IF(G191&lt;&gt;"",G191,E191)+ROW()/100000)</f>
        <v/>
      </c>
    </row>
    <row r="192">
      <c r="A192" s="6" t="n"/>
      <c r="B192" s="6" t="n"/>
      <c r="C192" s="6" t="n"/>
      <c r="D192" s="7" t="n"/>
      <c r="E192" s="8" t="n"/>
      <c r="F192" s="6" t="n"/>
      <c r="G192" s="8" t="n"/>
      <c r="H192" s="9">
        <f>IF(OR(E192="",G192=""),"",E192-G192)</f>
        <v/>
      </c>
      <c r="I192" s="10" t="n"/>
      <c r="J192" s="9">
        <f>IF(OR(G192="",O192="Submitted",O192="Confirmed",O192="Missed"),"",G192-TODAY())</f>
        <v/>
      </c>
      <c r="K192" s="11">
        <f>IF(OR(O192="Submitted",O192="Confirmed",O192="Missed"),"",IF(AND(E192&lt;&gt;"",TODAY()&gt;E192),"Past funder deadline",IF(AND(G192&lt;&gt;"",TODAY()&gt;G192),"Overdue",IF(AND(J192&lt;&gt;"",I192&lt;&gt;"",J192&lt;=I192),"Due soon",""))))</f>
        <v/>
      </c>
      <c r="L192" s="6" t="n"/>
      <c r="M192" s="6" t="n"/>
      <c r="N192" s="7" t="n"/>
      <c r="O192" s="7" t="n"/>
      <c r="P192" s="6" t="n"/>
      <c r="Q192" s="6" t="n"/>
      <c r="R192" s="12">
        <f>IF(K192="","",IF(G192&lt;&gt;"",G192,E192)+ROW()/100000)</f>
        <v/>
      </c>
    </row>
    <row r="193">
      <c r="A193" s="6" t="n"/>
      <c r="B193" s="6" t="n"/>
      <c r="C193" s="6" t="n"/>
      <c r="D193" s="7" t="n"/>
      <c r="E193" s="8" t="n"/>
      <c r="F193" s="6" t="n"/>
      <c r="G193" s="8" t="n"/>
      <c r="H193" s="9">
        <f>IF(OR(E193="",G193=""),"",E193-G193)</f>
        <v/>
      </c>
      <c r="I193" s="10" t="n"/>
      <c r="J193" s="9">
        <f>IF(OR(G193="",O193="Submitted",O193="Confirmed",O193="Missed"),"",G193-TODAY())</f>
        <v/>
      </c>
      <c r="K193" s="11">
        <f>IF(OR(O193="Submitted",O193="Confirmed",O193="Missed"),"",IF(AND(E193&lt;&gt;"",TODAY()&gt;E193),"Past funder deadline",IF(AND(G193&lt;&gt;"",TODAY()&gt;G193),"Overdue",IF(AND(J193&lt;&gt;"",I193&lt;&gt;"",J193&lt;=I193),"Due soon",""))))</f>
        <v/>
      </c>
      <c r="L193" s="6" t="n"/>
      <c r="M193" s="6" t="n"/>
      <c r="N193" s="7" t="n"/>
      <c r="O193" s="7" t="n"/>
      <c r="P193" s="6" t="n"/>
      <c r="Q193" s="6" t="n"/>
      <c r="R193" s="12">
        <f>IF(K193="","",IF(G193&lt;&gt;"",G193,E193)+ROW()/100000)</f>
        <v/>
      </c>
    </row>
    <row r="194">
      <c r="A194" s="6" t="n"/>
      <c r="B194" s="6" t="n"/>
      <c r="C194" s="6" t="n"/>
      <c r="D194" s="7" t="n"/>
      <c r="E194" s="8" t="n"/>
      <c r="F194" s="6" t="n"/>
      <c r="G194" s="8" t="n"/>
      <c r="H194" s="9">
        <f>IF(OR(E194="",G194=""),"",E194-G194)</f>
        <v/>
      </c>
      <c r="I194" s="10" t="n"/>
      <c r="J194" s="9">
        <f>IF(OR(G194="",O194="Submitted",O194="Confirmed",O194="Missed"),"",G194-TODAY())</f>
        <v/>
      </c>
      <c r="K194" s="11">
        <f>IF(OR(O194="Submitted",O194="Confirmed",O194="Missed"),"",IF(AND(E194&lt;&gt;"",TODAY()&gt;E194),"Past funder deadline",IF(AND(G194&lt;&gt;"",TODAY()&gt;G194),"Overdue",IF(AND(J194&lt;&gt;"",I194&lt;&gt;"",J194&lt;=I194),"Due soon",""))))</f>
        <v/>
      </c>
      <c r="L194" s="6" t="n"/>
      <c r="M194" s="6" t="n"/>
      <c r="N194" s="7" t="n"/>
      <c r="O194" s="7" t="n"/>
      <c r="P194" s="6" t="n"/>
      <c r="Q194" s="6" t="n"/>
      <c r="R194" s="12">
        <f>IF(K194="","",IF(G194&lt;&gt;"",G194,E194)+ROW()/100000)</f>
        <v/>
      </c>
    </row>
    <row r="195">
      <c r="A195" s="6" t="n"/>
      <c r="B195" s="6" t="n"/>
      <c r="C195" s="6" t="n"/>
      <c r="D195" s="7" t="n"/>
      <c r="E195" s="8" t="n"/>
      <c r="F195" s="6" t="n"/>
      <c r="G195" s="8" t="n"/>
      <c r="H195" s="9">
        <f>IF(OR(E195="",G195=""),"",E195-G195)</f>
        <v/>
      </c>
      <c r="I195" s="10" t="n"/>
      <c r="J195" s="9">
        <f>IF(OR(G195="",O195="Submitted",O195="Confirmed",O195="Missed"),"",G195-TODAY())</f>
        <v/>
      </c>
      <c r="K195" s="11">
        <f>IF(OR(O195="Submitted",O195="Confirmed",O195="Missed"),"",IF(AND(E195&lt;&gt;"",TODAY()&gt;E195),"Past funder deadline",IF(AND(G195&lt;&gt;"",TODAY()&gt;G195),"Overdue",IF(AND(J195&lt;&gt;"",I195&lt;&gt;"",J195&lt;=I195),"Due soon",""))))</f>
        <v/>
      </c>
      <c r="L195" s="6" t="n"/>
      <c r="M195" s="6" t="n"/>
      <c r="N195" s="7" t="n"/>
      <c r="O195" s="7" t="n"/>
      <c r="P195" s="6" t="n"/>
      <c r="Q195" s="6" t="n"/>
      <c r="R195" s="12">
        <f>IF(K195="","",IF(G195&lt;&gt;"",G195,E195)+ROW()/100000)</f>
        <v/>
      </c>
    </row>
    <row r="196">
      <c r="A196" s="6" t="n"/>
      <c r="B196" s="6" t="n"/>
      <c r="C196" s="6" t="n"/>
      <c r="D196" s="7" t="n"/>
      <c r="E196" s="8" t="n"/>
      <c r="F196" s="6" t="n"/>
      <c r="G196" s="8" t="n"/>
      <c r="H196" s="9">
        <f>IF(OR(E196="",G196=""),"",E196-G196)</f>
        <v/>
      </c>
      <c r="I196" s="10" t="n"/>
      <c r="J196" s="9">
        <f>IF(OR(G196="",O196="Submitted",O196="Confirmed",O196="Missed"),"",G196-TODAY())</f>
        <v/>
      </c>
      <c r="K196" s="11">
        <f>IF(OR(O196="Submitted",O196="Confirmed",O196="Missed"),"",IF(AND(E196&lt;&gt;"",TODAY()&gt;E196),"Past funder deadline",IF(AND(G196&lt;&gt;"",TODAY()&gt;G196),"Overdue",IF(AND(J196&lt;&gt;"",I196&lt;&gt;"",J196&lt;=I196),"Due soon",""))))</f>
        <v/>
      </c>
      <c r="L196" s="6" t="n"/>
      <c r="M196" s="6" t="n"/>
      <c r="N196" s="7" t="n"/>
      <c r="O196" s="7" t="n"/>
      <c r="P196" s="6" t="n"/>
      <c r="Q196" s="6" t="n"/>
      <c r="R196" s="12">
        <f>IF(K196="","",IF(G196&lt;&gt;"",G196,E196)+ROW()/100000)</f>
        <v/>
      </c>
    </row>
    <row r="197">
      <c r="A197" s="6" t="n"/>
      <c r="B197" s="6" t="n"/>
      <c r="C197" s="6" t="n"/>
      <c r="D197" s="7" t="n"/>
      <c r="E197" s="8" t="n"/>
      <c r="F197" s="6" t="n"/>
      <c r="G197" s="8" t="n"/>
      <c r="H197" s="9">
        <f>IF(OR(E197="",G197=""),"",E197-G197)</f>
        <v/>
      </c>
      <c r="I197" s="10" t="n"/>
      <c r="J197" s="9">
        <f>IF(OR(G197="",O197="Submitted",O197="Confirmed",O197="Missed"),"",G197-TODAY())</f>
        <v/>
      </c>
      <c r="K197" s="11">
        <f>IF(OR(O197="Submitted",O197="Confirmed",O197="Missed"),"",IF(AND(E197&lt;&gt;"",TODAY()&gt;E197),"Past funder deadline",IF(AND(G197&lt;&gt;"",TODAY()&gt;G197),"Overdue",IF(AND(J197&lt;&gt;"",I197&lt;&gt;"",J197&lt;=I197),"Due soon",""))))</f>
        <v/>
      </c>
      <c r="L197" s="6" t="n"/>
      <c r="M197" s="6" t="n"/>
      <c r="N197" s="7" t="n"/>
      <c r="O197" s="7" t="n"/>
      <c r="P197" s="6" t="n"/>
      <c r="Q197" s="6" t="n"/>
      <c r="R197" s="12">
        <f>IF(K197="","",IF(G197&lt;&gt;"",G197,E197)+ROW()/100000)</f>
        <v/>
      </c>
    </row>
    <row r="198">
      <c r="A198" s="6" t="n"/>
      <c r="B198" s="6" t="n"/>
      <c r="C198" s="6" t="n"/>
      <c r="D198" s="7" t="n"/>
      <c r="E198" s="8" t="n"/>
      <c r="F198" s="6" t="n"/>
      <c r="G198" s="8" t="n"/>
      <c r="H198" s="9">
        <f>IF(OR(E198="",G198=""),"",E198-G198)</f>
        <v/>
      </c>
      <c r="I198" s="10" t="n"/>
      <c r="J198" s="9">
        <f>IF(OR(G198="",O198="Submitted",O198="Confirmed",O198="Missed"),"",G198-TODAY())</f>
        <v/>
      </c>
      <c r="K198" s="11">
        <f>IF(OR(O198="Submitted",O198="Confirmed",O198="Missed"),"",IF(AND(E198&lt;&gt;"",TODAY()&gt;E198),"Past funder deadline",IF(AND(G198&lt;&gt;"",TODAY()&gt;G198),"Overdue",IF(AND(J198&lt;&gt;"",I198&lt;&gt;"",J198&lt;=I198),"Due soon",""))))</f>
        <v/>
      </c>
      <c r="L198" s="6" t="n"/>
      <c r="M198" s="6" t="n"/>
      <c r="N198" s="7" t="n"/>
      <c r="O198" s="7" t="n"/>
      <c r="P198" s="6" t="n"/>
      <c r="Q198" s="6" t="n"/>
      <c r="R198" s="12">
        <f>IF(K198="","",IF(G198&lt;&gt;"",G198,E198)+ROW()/100000)</f>
        <v/>
      </c>
    </row>
    <row r="199">
      <c r="A199" s="6" t="n"/>
      <c r="B199" s="6" t="n"/>
      <c r="C199" s="6" t="n"/>
      <c r="D199" s="7" t="n"/>
      <c r="E199" s="8" t="n"/>
      <c r="F199" s="6" t="n"/>
      <c r="G199" s="8" t="n"/>
      <c r="H199" s="9">
        <f>IF(OR(E199="",G199=""),"",E199-G199)</f>
        <v/>
      </c>
      <c r="I199" s="10" t="n"/>
      <c r="J199" s="9">
        <f>IF(OR(G199="",O199="Submitted",O199="Confirmed",O199="Missed"),"",G199-TODAY())</f>
        <v/>
      </c>
      <c r="K199" s="11">
        <f>IF(OR(O199="Submitted",O199="Confirmed",O199="Missed"),"",IF(AND(E199&lt;&gt;"",TODAY()&gt;E199),"Past funder deadline",IF(AND(G199&lt;&gt;"",TODAY()&gt;G199),"Overdue",IF(AND(J199&lt;&gt;"",I199&lt;&gt;"",J199&lt;=I199),"Due soon",""))))</f>
        <v/>
      </c>
      <c r="L199" s="6" t="n"/>
      <c r="M199" s="6" t="n"/>
      <c r="N199" s="7" t="n"/>
      <c r="O199" s="7" t="n"/>
      <c r="P199" s="6" t="n"/>
      <c r="Q199" s="6" t="n"/>
      <c r="R199" s="12">
        <f>IF(K199="","",IF(G199&lt;&gt;"",G199,E199)+ROW()/100000)</f>
        <v/>
      </c>
    </row>
    <row r="200">
      <c r="A200" s="6" t="n"/>
      <c r="B200" s="6" t="n"/>
      <c r="C200" s="6" t="n"/>
      <c r="D200" s="7" t="n"/>
      <c r="E200" s="8" t="n"/>
      <c r="F200" s="6" t="n"/>
      <c r="G200" s="8" t="n"/>
      <c r="H200" s="9">
        <f>IF(OR(E200="",G200=""),"",E200-G200)</f>
        <v/>
      </c>
      <c r="I200" s="10" t="n"/>
      <c r="J200" s="9">
        <f>IF(OR(G200="",O200="Submitted",O200="Confirmed",O200="Missed"),"",G200-TODAY())</f>
        <v/>
      </c>
      <c r="K200" s="11">
        <f>IF(OR(O200="Submitted",O200="Confirmed",O200="Missed"),"",IF(AND(E200&lt;&gt;"",TODAY()&gt;E200),"Past funder deadline",IF(AND(G200&lt;&gt;"",TODAY()&gt;G200),"Overdue",IF(AND(J200&lt;&gt;"",I200&lt;&gt;"",J200&lt;=I200),"Due soon",""))))</f>
        <v/>
      </c>
      <c r="L200" s="6" t="n"/>
      <c r="M200" s="6" t="n"/>
      <c r="N200" s="7" t="n"/>
      <c r="O200" s="7" t="n"/>
      <c r="P200" s="6" t="n"/>
      <c r="Q200" s="6" t="n"/>
      <c r="R200" s="12">
        <f>IF(K200="","",IF(G200&lt;&gt;"",G200,E200)+ROW()/100000)</f>
        <v/>
      </c>
    </row>
    <row r="201">
      <c r="A201" s="6" t="n"/>
      <c r="B201" s="6" t="n"/>
      <c r="C201" s="6" t="n"/>
      <c r="D201" s="7" t="n"/>
      <c r="E201" s="8" t="n"/>
      <c r="F201" s="6" t="n"/>
      <c r="G201" s="8" t="n"/>
      <c r="H201" s="9">
        <f>IF(OR(E201="",G201=""),"",E201-G201)</f>
        <v/>
      </c>
      <c r="I201" s="10" t="n"/>
      <c r="J201" s="9">
        <f>IF(OR(G201="",O201="Submitted",O201="Confirmed",O201="Missed"),"",G201-TODAY())</f>
        <v/>
      </c>
      <c r="K201" s="11">
        <f>IF(OR(O201="Submitted",O201="Confirmed",O201="Missed"),"",IF(AND(E201&lt;&gt;"",TODAY()&gt;E201),"Past funder deadline",IF(AND(G201&lt;&gt;"",TODAY()&gt;G201),"Overdue",IF(AND(J201&lt;&gt;"",I201&lt;&gt;"",J201&lt;=I201),"Due soon",""))))</f>
        <v/>
      </c>
      <c r="L201" s="6" t="n"/>
      <c r="M201" s="6" t="n"/>
      <c r="N201" s="7" t="n"/>
      <c r="O201" s="7" t="n"/>
      <c r="P201" s="6" t="n"/>
      <c r="Q201" s="6" t="n"/>
      <c r="R201" s="12">
        <f>IF(K201="","",IF(G201&lt;&gt;"",G201,E201)+ROW()/100000)</f>
        <v/>
      </c>
    </row>
    <row r="202">
      <c r="A202" s="6" t="n"/>
      <c r="B202" s="6" t="n"/>
      <c r="C202" s="6" t="n"/>
      <c r="D202" s="7" t="n"/>
      <c r="E202" s="8" t="n"/>
      <c r="F202" s="6" t="n"/>
      <c r="G202" s="8" t="n"/>
      <c r="H202" s="9">
        <f>IF(OR(E202="",G202=""),"",E202-G202)</f>
        <v/>
      </c>
      <c r="I202" s="10" t="n"/>
      <c r="J202" s="9">
        <f>IF(OR(G202="",O202="Submitted",O202="Confirmed",O202="Missed"),"",G202-TODAY())</f>
        <v/>
      </c>
      <c r="K202" s="11">
        <f>IF(OR(O202="Submitted",O202="Confirmed",O202="Missed"),"",IF(AND(E202&lt;&gt;"",TODAY()&gt;E202),"Past funder deadline",IF(AND(G202&lt;&gt;"",TODAY()&gt;G202),"Overdue",IF(AND(J202&lt;&gt;"",I202&lt;&gt;"",J202&lt;=I202),"Due soon",""))))</f>
        <v/>
      </c>
      <c r="L202" s="6" t="n"/>
      <c r="M202" s="6" t="n"/>
      <c r="N202" s="7" t="n"/>
      <c r="O202" s="7" t="n"/>
      <c r="P202" s="6" t="n"/>
      <c r="Q202" s="6" t="n"/>
      <c r="R202" s="12">
        <f>IF(K202="","",IF(G202&lt;&gt;"",G202,E202)+ROW()/100000)</f>
        <v/>
      </c>
    </row>
    <row r="203">
      <c r="A203" s="6" t="n"/>
      <c r="B203" s="6" t="n"/>
      <c r="C203" s="6" t="n"/>
      <c r="D203" s="7" t="n"/>
      <c r="E203" s="8" t="n"/>
      <c r="F203" s="6" t="n"/>
      <c r="G203" s="8" t="n"/>
      <c r="H203" s="9">
        <f>IF(OR(E203="",G203=""),"",E203-G203)</f>
        <v/>
      </c>
      <c r="I203" s="10" t="n"/>
      <c r="J203" s="9">
        <f>IF(OR(G203="",O203="Submitted",O203="Confirmed",O203="Missed"),"",G203-TODAY())</f>
        <v/>
      </c>
      <c r="K203" s="11">
        <f>IF(OR(O203="Submitted",O203="Confirmed",O203="Missed"),"",IF(AND(E203&lt;&gt;"",TODAY()&gt;E203),"Past funder deadline",IF(AND(G203&lt;&gt;"",TODAY()&gt;G203),"Overdue",IF(AND(J203&lt;&gt;"",I203&lt;&gt;"",J203&lt;=I203),"Due soon",""))))</f>
        <v/>
      </c>
      <c r="L203" s="6" t="n"/>
      <c r="M203" s="6" t="n"/>
      <c r="N203" s="7" t="n"/>
      <c r="O203" s="7" t="n"/>
      <c r="P203" s="6" t="n"/>
      <c r="Q203" s="6" t="n"/>
      <c r="R203" s="12">
        <f>IF(K203="","",IF(G203&lt;&gt;"",G203,E203)+ROW()/100000)</f>
        <v/>
      </c>
    </row>
    <row r="204">
      <c r="A204" s="6" t="n"/>
      <c r="B204" s="6" t="n"/>
      <c r="C204" s="6" t="n"/>
      <c r="D204" s="7" t="n"/>
      <c r="E204" s="8" t="n"/>
      <c r="F204" s="6" t="n"/>
      <c r="G204" s="8" t="n"/>
      <c r="H204" s="9">
        <f>IF(OR(E204="",G204=""),"",E204-G204)</f>
        <v/>
      </c>
      <c r="I204" s="10" t="n"/>
      <c r="J204" s="9">
        <f>IF(OR(G204="",O204="Submitted",O204="Confirmed",O204="Missed"),"",G204-TODAY())</f>
        <v/>
      </c>
      <c r="K204" s="11">
        <f>IF(OR(O204="Submitted",O204="Confirmed",O204="Missed"),"",IF(AND(E204&lt;&gt;"",TODAY()&gt;E204),"Past funder deadline",IF(AND(G204&lt;&gt;"",TODAY()&gt;G204),"Overdue",IF(AND(J204&lt;&gt;"",I204&lt;&gt;"",J204&lt;=I204),"Due soon",""))))</f>
        <v/>
      </c>
      <c r="L204" s="6" t="n"/>
      <c r="M204" s="6" t="n"/>
      <c r="N204" s="7" t="n"/>
      <c r="O204" s="7" t="n"/>
      <c r="P204" s="6" t="n"/>
      <c r="Q204" s="6" t="n"/>
      <c r="R204" s="12">
        <f>IF(K204="","",IF(G204&lt;&gt;"",G204,E204)+ROW()/100000)</f>
        <v/>
      </c>
    </row>
    <row r="205">
      <c r="A205" s="6" t="n"/>
      <c r="B205" s="6" t="n"/>
      <c r="C205" s="6" t="n"/>
      <c r="D205" s="7" t="n"/>
      <c r="E205" s="8" t="n"/>
      <c r="F205" s="6" t="n"/>
      <c r="G205" s="8" t="n"/>
      <c r="H205" s="9">
        <f>IF(OR(E205="",G205=""),"",E205-G205)</f>
        <v/>
      </c>
      <c r="I205" s="10" t="n"/>
      <c r="J205" s="9">
        <f>IF(OR(G205="",O205="Submitted",O205="Confirmed",O205="Missed"),"",G205-TODAY())</f>
        <v/>
      </c>
      <c r="K205" s="11">
        <f>IF(OR(O205="Submitted",O205="Confirmed",O205="Missed"),"",IF(AND(E205&lt;&gt;"",TODAY()&gt;E205),"Past funder deadline",IF(AND(G205&lt;&gt;"",TODAY()&gt;G205),"Overdue",IF(AND(J205&lt;&gt;"",I205&lt;&gt;"",J205&lt;=I205),"Due soon",""))))</f>
        <v/>
      </c>
      <c r="L205" s="6" t="n"/>
      <c r="M205" s="6" t="n"/>
      <c r="N205" s="7" t="n"/>
      <c r="O205" s="7" t="n"/>
      <c r="P205" s="6" t="n"/>
      <c r="Q205" s="6" t="n"/>
      <c r="R205" s="12">
        <f>IF(K205="","",IF(G205&lt;&gt;"",G205,E205)+ROW()/100000)</f>
        <v/>
      </c>
    </row>
    <row r="206">
      <c r="A206" s="6" t="n"/>
      <c r="B206" s="6" t="n"/>
      <c r="C206" s="6" t="n"/>
      <c r="D206" s="7" t="n"/>
      <c r="E206" s="8" t="n"/>
      <c r="F206" s="6" t="n"/>
      <c r="G206" s="8" t="n"/>
      <c r="H206" s="9">
        <f>IF(OR(E206="",G206=""),"",E206-G206)</f>
        <v/>
      </c>
      <c r="I206" s="10" t="n"/>
      <c r="J206" s="9">
        <f>IF(OR(G206="",O206="Submitted",O206="Confirmed",O206="Missed"),"",G206-TODAY())</f>
        <v/>
      </c>
      <c r="K206" s="11">
        <f>IF(OR(O206="Submitted",O206="Confirmed",O206="Missed"),"",IF(AND(E206&lt;&gt;"",TODAY()&gt;E206),"Past funder deadline",IF(AND(G206&lt;&gt;"",TODAY()&gt;G206),"Overdue",IF(AND(J206&lt;&gt;"",I206&lt;&gt;"",J206&lt;=I206),"Due soon",""))))</f>
        <v/>
      </c>
      <c r="L206" s="6" t="n"/>
      <c r="M206" s="6" t="n"/>
      <c r="N206" s="7" t="n"/>
      <c r="O206" s="7" t="n"/>
      <c r="P206" s="6" t="n"/>
      <c r="Q206" s="6" t="n"/>
      <c r="R206" s="12">
        <f>IF(K206="","",IF(G206&lt;&gt;"",G206,E206)+ROW()/100000)</f>
        <v/>
      </c>
    </row>
    <row r="207">
      <c r="A207" s="6" t="n"/>
      <c r="B207" s="6" t="n"/>
      <c r="C207" s="6" t="n"/>
      <c r="D207" s="7" t="n"/>
      <c r="E207" s="8" t="n"/>
      <c r="F207" s="6" t="n"/>
      <c r="G207" s="8" t="n"/>
      <c r="H207" s="9">
        <f>IF(OR(E207="",G207=""),"",E207-G207)</f>
        <v/>
      </c>
      <c r="I207" s="10" t="n"/>
      <c r="J207" s="9">
        <f>IF(OR(G207="",O207="Submitted",O207="Confirmed",O207="Missed"),"",G207-TODAY())</f>
        <v/>
      </c>
      <c r="K207" s="11">
        <f>IF(OR(O207="Submitted",O207="Confirmed",O207="Missed"),"",IF(AND(E207&lt;&gt;"",TODAY()&gt;E207),"Past funder deadline",IF(AND(G207&lt;&gt;"",TODAY()&gt;G207),"Overdue",IF(AND(J207&lt;&gt;"",I207&lt;&gt;"",J207&lt;=I207),"Due soon",""))))</f>
        <v/>
      </c>
      <c r="L207" s="6" t="n"/>
      <c r="M207" s="6" t="n"/>
      <c r="N207" s="7" t="n"/>
      <c r="O207" s="7" t="n"/>
      <c r="P207" s="6" t="n"/>
      <c r="Q207" s="6" t="n"/>
      <c r="R207" s="12">
        <f>IF(K207="","",IF(G207&lt;&gt;"",G207,E207)+ROW()/100000)</f>
        <v/>
      </c>
    </row>
    <row r="208">
      <c r="A208" s="6" t="n"/>
      <c r="B208" s="6" t="n"/>
      <c r="C208" s="6" t="n"/>
      <c r="D208" s="7" t="n"/>
      <c r="E208" s="8" t="n"/>
      <c r="F208" s="6" t="n"/>
      <c r="G208" s="8" t="n"/>
      <c r="H208" s="9">
        <f>IF(OR(E208="",G208=""),"",E208-G208)</f>
        <v/>
      </c>
      <c r="I208" s="10" t="n"/>
      <c r="J208" s="9">
        <f>IF(OR(G208="",O208="Submitted",O208="Confirmed",O208="Missed"),"",G208-TODAY())</f>
        <v/>
      </c>
      <c r="K208" s="11">
        <f>IF(OR(O208="Submitted",O208="Confirmed",O208="Missed"),"",IF(AND(E208&lt;&gt;"",TODAY()&gt;E208),"Past funder deadline",IF(AND(G208&lt;&gt;"",TODAY()&gt;G208),"Overdue",IF(AND(J208&lt;&gt;"",I208&lt;&gt;"",J208&lt;=I208),"Due soon",""))))</f>
        <v/>
      </c>
      <c r="L208" s="6" t="n"/>
      <c r="M208" s="6" t="n"/>
      <c r="N208" s="7" t="n"/>
      <c r="O208" s="7" t="n"/>
      <c r="P208" s="6" t="n"/>
      <c r="Q208" s="6" t="n"/>
      <c r="R208" s="12">
        <f>IF(K208="","",IF(G208&lt;&gt;"",G208,E208)+ROW()/100000)</f>
        <v/>
      </c>
    </row>
    <row r="209">
      <c r="A209" s="6" t="n"/>
      <c r="B209" s="6" t="n"/>
      <c r="C209" s="6" t="n"/>
      <c r="D209" s="7" t="n"/>
      <c r="E209" s="8" t="n"/>
      <c r="F209" s="6" t="n"/>
      <c r="G209" s="8" t="n"/>
      <c r="H209" s="9">
        <f>IF(OR(E209="",G209=""),"",E209-G209)</f>
        <v/>
      </c>
      <c r="I209" s="10" t="n"/>
      <c r="J209" s="9">
        <f>IF(OR(G209="",O209="Submitted",O209="Confirmed",O209="Missed"),"",G209-TODAY())</f>
        <v/>
      </c>
      <c r="K209" s="11">
        <f>IF(OR(O209="Submitted",O209="Confirmed",O209="Missed"),"",IF(AND(E209&lt;&gt;"",TODAY()&gt;E209),"Past funder deadline",IF(AND(G209&lt;&gt;"",TODAY()&gt;G209),"Overdue",IF(AND(J209&lt;&gt;"",I209&lt;&gt;"",J209&lt;=I209),"Due soon",""))))</f>
        <v/>
      </c>
      <c r="L209" s="6" t="n"/>
      <c r="M209" s="6" t="n"/>
      <c r="N209" s="7" t="n"/>
      <c r="O209" s="7" t="n"/>
      <c r="P209" s="6" t="n"/>
      <c r="Q209" s="6" t="n"/>
      <c r="R209" s="12">
        <f>IF(K209="","",IF(G209&lt;&gt;"",G209,E209)+ROW()/100000)</f>
        <v/>
      </c>
    </row>
    <row r="210">
      <c r="A210" s="6" t="n"/>
      <c r="B210" s="6" t="n"/>
      <c r="C210" s="6" t="n"/>
      <c r="D210" s="7" t="n"/>
      <c r="E210" s="8" t="n"/>
      <c r="F210" s="6" t="n"/>
      <c r="G210" s="8" t="n"/>
      <c r="H210" s="9">
        <f>IF(OR(E210="",G210=""),"",E210-G210)</f>
        <v/>
      </c>
      <c r="I210" s="10" t="n"/>
      <c r="J210" s="9">
        <f>IF(OR(G210="",O210="Submitted",O210="Confirmed",O210="Missed"),"",G210-TODAY())</f>
        <v/>
      </c>
      <c r="K210" s="11">
        <f>IF(OR(O210="Submitted",O210="Confirmed",O210="Missed"),"",IF(AND(E210&lt;&gt;"",TODAY()&gt;E210),"Past funder deadline",IF(AND(G210&lt;&gt;"",TODAY()&gt;G210),"Overdue",IF(AND(J210&lt;&gt;"",I210&lt;&gt;"",J210&lt;=I210),"Due soon",""))))</f>
        <v/>
      </c>
      <c r="L210" s="6" t="n"/>
      <c r="M210" s="6" t="n"/>
      <c r="N210" s="7" t="n"/>
      <c r="O210" s="7" t="n"/>
      <c r="P210" s="6" t="n"/>
      <c r="Q210" s="6" t="n"/>
      <c r="R210" s="12">
        <f>IF(K210="","",IF(G210&lt;&gt;"",G210,E210)+ROW()/100000)</f>
        <v/>
      </c>
    </row>
    <row r="211">
      <c r="A211" s="6" t="n"/>
      <c r="B211" s="6" t="n"/>
      <c r="C211" s="6" t="n"/>
      <c r="D211" s="7" t="n"/>
      <c r="E211" s="8" t="n"/>
      <c r="F211" s="6" t="n"/>
      <c r="G211" s="8" t="n"/>
      <c r="H211" s="9">
        <f>IF(OR(E211="",G211=""),"",E211-G211)</f>
        <v/>
      </c>
      <c r="I211" s="10" t="n"/>
      <c r="J211" s="9">
        <f>IF(OR(G211="",O211="Submitted",O211="Confirmed",O211="Missed"),"",G211-TODAY())</f>
        <v/>
      </c>
      <c r="K211" s="11">
        <f>IF(OR(O211="Submitted",O211="Confirmed",O211="Missed"),"",IF(AND(E211&lt;&gt;"",TODAY()&gt;E211),"Past funder deadline",IF(AND(G211&lt;&gt;"",TODAY()&gt;G211),"Overdue",IF(AND(J211&lt;&gt;"",I211&lt;&gt;"",J211&lt;=I211),"Due soon",""))))</f>
        <v/>
      </c>
      <c r="L211" s="6" t="n"/>
      <c r="M211" s="6" t="n"/>
      <c r="N211" s="7" t="n"/>
      <c r="O211" s="7" t="n"/>
      <c r="P211" s="6" t="n"/>
      <c r="Q211" s="6" t="n"/>
      <c r="R211" s="12">
        <f>IF(K211="","",IF(G211&lt;&gt;"",G211,E211)+ROW()/100000)</f>
        <v/>
      </c>
    </row>
    <row r="212">
      <c r="A212" s="6" t="n"/>
      <c r="B212" s="6" t="n"/>
      <c r="C212" s="6" t="n"/>
      <c r="D212" s="7" t="n"/>
      <c r="E212" s="8" t="n"/>
      <c r="F212" s="6" t="n"/>
      <c r="G212" s="8" t="n"/>
      <c r="H212" s="9">
        <f>IF(OR(E212="",G212=""),"",E212-G212)</f>
        <v/>
      </c>
      <c r="I212" s="10" t="n"/>
      <c r="J212" s="9">
        <f>IF(OR(G212="",O212="Submitted",O212="Confirmed",O212="Missed"),"",G212-TODAY())</f>
        <v/>
      </c>
      <c r="K212" s="11">
        <f>IF(OR(O212="Submitted",O212="Confirmed",O212="Missed"),"",IF(AND(E212&lt;&gt;"",TODAY()&gt;E212),"Past funder deadline",IF(AND(G212&lt;&gt;"",TODAY()&gt;G212),"Overdue",IF(AND(J212&lt;&gt;"",I212&lt;&gt;"",J212&lt;=I212),"Due soon",""))))</f>
        <v/>
      </c>
      <c r="L212" s="6" t="n"/>
      <c r="M212" s="6" t="n"/>
      <c r="N212" s="7" t="n"/>
      <c r="O212" s="7" t="n"/>
      <c r="P212" s="6" t="n"/>
      <c r="Q212" s="6" t="n"/>
      <c r="R212" s="12">
        <f>IF(K212="","",IF(G212&lt;&gt;"",G212,E212)+ROW()/100000)</f>
        <v/>
      </c>
    </row>
    <row r="213">
      <c r="A213" s="6" t="n"/>
      <c r="B213" s="6" t="n"/>
      <c r="C213" s="6" t="n"/>
      <c r="D213" s="7" t="n"/>
      <c r="E213" s="8" t="n"/>
      <c r="F213" s="6" t="n"/>
      <c r="G213" s="8" t="n"/>
      <c r="H213" s="9">
        <f>IF(OR(E213="",G213=""),"",E213-G213)</f>
        <v/>
      </c>
      <c r="I213" s="10" t="n"/>
      <c r="J213" s="9">
        <f>IF(OR(G213="",O213="Submitted",O213="Confirmed",O213="Missed"),"",G213-TODAY())</f>
        <v/>
      </c>
      <c r="K213" s="11">
        <f>IF(OR(O213="Submitted",O213="Confirmed",O213="Missed"),"",IF(AND(E213&lt;&gt;"",TODAY()&gt;E213),"Past funder deadline",IF(AND(G213&lt;&gt;"",TODAY()&gt;G213),"Overdue",IF(AND(J213&lt;&gt;"",I213&lt;&gt;"",J213&lt;=I213),"Due soon",""))))</f>
        <v/>
      </c>
      <c r="L213" s="6" t="n"/>
      <c r="M213" s="6" t="n"/>
      <c r="N213" s="7" t="n"/>
      <c r="O213" s="7" t="n"/>
      <c r="P213" s="6" t="n"/>
      <c r="Q213" s="6" t="n"/>
      <c r="R213" s="12">
        <f>IF(K213="","",IF(G213&lt;&gt;"",G213,E213)+ROW()/100000)</f>
        <v/>
      </c>
    </row>
    <row r="214">
      <c r="A214" s="6" t="n"/>
      <c r="B214" s="6" t="n"/>
      <c r="C214" s="6" t="n"/>
      <c r="D214" s="7" t="n"/>
      <c r="E214" s="8" t="n"/>
      <c r="F214" s="6" t="n"/>
      <c r="G214" s="8" t="n"/>
      <c r="H214" s="9">
        <f>IF(OR(E214="",G214=""),"",E214-G214)</f>
        <v/>
      </c>
      <c r="I214" s="10" t="n"/>
      <c r="J214" s="9">
        <f>IF(OR(G214="",O214="Submitted",O214="Confirmed",O214="Missed"),"",G214-TODAY())</f>
        <v/>
      </c>
      <c r="K214" s="11">
        <f>IF(OR(O214="Submitted",O214="Confirmed",O214="Missed"),"",IF(AND(E214&lt;&gt;"",TODAY()&gt;E214),"Past funder deadline",IF(AND(G214&lt;&gt;"",TODAY()&gt;G214),"Overdue",IF(AND(J214&lt;&gt;"",I214&lt;&gt;"",J214&lt;=I214),"Due soon",""))))</f>
        <v/>
      </c>
      <c r="L214" s="6" t="n"/>
      <c r="M214" s="6" t="n"/>
      <c r="N214" s="7" t="n"/>
      <c r="O214" s="7" t="n"/>
      <c r="P214" s="6" t="n"/>
      <c r="Q214" s="6" t="n"/>
      <c r="R214" s="12">
        <f>IF(K214="","",IF(G214&lt;&gt;"",G214,E214)+ROW()/100000)</f>
        <v/>
      </c>
    </row>
    <row r="215">
      <c r="A215" s="6" t="n"/>
      <c r="B215" s="6" t="n"/>
      <c r="C215" s="6" t="n"/>
      <c r="D215" s="7" t="n"/>
      <c r="E215" s="8" t="n"/>
      <c r="F215" s="6" t="n"/>
      <c r="G215" s="8" t="n"/>
      <c r="H215" s="9">
        <f>IF(OR(E215="",G215=""),"",E215-G215)</f>
        <v/>
      </c>
      <c r="I215" s="10" t="n"/>
      <c r="J215" s="9">
        <f>IF(OR(G215="",O215="Submitted",O215="Confirmed",O215="Missed"),"",G215-TODAY())</f>
        <v/>
      </c>
      <c r="K215" s="11">
        <f>IF(OR(O215="Submitted",O215="Confirmed",O215="Missed"),"",IF(AND(E215&lt;&gt;"",TODAY()&gt;E215),"Past funder deadline",IF(AND(G215&lt;&gt;"",TODAY()&gt;G215),"Overdue",IF(AND(J215&lt;&gt;"",I215&lt;&gt;"",J215&lt;=I215),"Due soon",""))))</f>
        <v/>
      </c>
      <c r="L215" s="6" t="n"/>
      <c r="M215" s="6" t="n"/>
      <c r="N215" s="7" t="n"/>
      <c r="O215" s="7" t="n"/>
      <c r="P215" s="6" t="n"/>
      <c r="Q215" s="6" t="n"/>
      <c r="R215" s="12">
        <f>IF(K215="","",IF(G215&lt;&gt;"",G215,E215)+ROW()/100000)</f>
        <v/>
      </c>
    </row>
    <row r="216">
      <c r="A216" s="6" t="n"/>
      <c r="B216" s="6" t="n"/>
      <c r="C216" s="6" t="n"/>
      <c r="D216" s="7" t="n"/>
      <c r="E216" s="8" t="n"/>
      <c r="F216" s="6" t="n"/>
      <c r="G216" s="8" t="n"/>
      <c r="H216" s="9">
        <f>IF(OR(E216="",G216=""),"",E216-G216)</f>
        <v/>
      </c>
      <c r="I216" s="10" t="n"/>
      <c r="J216" s="9">
        <f>IF(OR(G216="",O216="Submitted",O216="Confirmed",O216="Missed"),"",G216-TODAY())</f>
        <v/>
      </c>
      <c r="K216" s="11">
        <f>IF(OR(O216="Submitted",O216="Confirmed",O216="Missed"),"",IF(AND(E216&lt;&gt;"",TODAY()&gt;E216),"Past funder deadline",IF(AND(G216&lt;&gt;"",TODAY()&gt;G216),"Overdue",IF(AND(J216&lt;&gt;"",I216&lt;&gt;"",J216&lt;=I216),"Due soon",""))))</f>
        <v/>
      </c>
      <c r="L216" s="6" t="n"/>
      <c r="M216" s="6" t="n"/>
      <c r="N216" s="7" t="n"/>
      <c r="O216" s="7" t="n"/>
      <c r="P216" s="6" t="n"/>
      <c r="Q216" s="6" t="n"/>
      <c r="R216" s="12">
        <f>IF(K216="","",IF(G216&lt;&gt;"",G216,E216)+ROW()/100000)</f>
        <v/>
      </c>
    </row>
    <row r="217">
      <c r="A217" s="6" t="n"/>
      <c r="B217" s="6" t="n"/>
      <c r="C217" s="6" t="n"/>
      <c r="D217" s="7" t="n"/>
      <c r="E217" s="8" t="n"/>
      <c r="F217" s="6" t="n"/>
      <c r="G217" s="8" t="n"/>
      <c r="H217" s="9">
        <f>IF(OR(E217="",G217=""),"",E217-G217)</f>
        <v/>
      </c>
      <c r="I217" s="10" t="n"/>
      <c r="J217" s="9">
        <f>IF(OR(G217="",O217="Submitted",O217="Confirmed",O217="Missed"),"",G217-TODAY())</f>
        <v/>
      </c>
      <c r="K217" s="11">
        <f>IF(OR(O217="Submitted",O217="Confirmed",O217="Missed"),"",IF(AND(E217&lt;&gt;"",TODAY()&gt;E217),"Past funder deadline",IF(AND(G217&lt;&gt;"",TODAY()&gt;G217),"Overdue",IF(AND(J217&lt;&gt;"",I217&lt;&gt;"",J217&lt;=I217),"Due soon",""))))</f>
        <v/>
      </c>
      <c r="L217" s="6" t="n"/>
      <c r="M217" s="6" t="n"/>
      <c r="N217" s="7" t="n"/>
      <c r="O217" s="7" t="n"/>
      <c r="P217" s="6" t="n"/>
      <c r="Q217" s="6" t="n"/>
      <c r="R217" s="12">
        <f>IF(K217="","",IF(G217&lt;&gt;"",G217,E217)+ROW()/100000)</f>
        <v/>
      </c>
    </row>
    <row r="218">
      <c r="A218" s="6" t="n"/>
      <c r="B218" s="6" t="n"/>
      <c r="C218" s="6" t="n"/>
      <c r="D218" s="7" t="n"/>
      <c r="E218" s="8" t="n"/>
      <c r="F218" s="6" t="n"/>
      <c r="G218" s="8" t="n"/>
      <c r="H218" s="9">
        <f>IF(OR(E218="",G218=""),"",E218-G218)</f>
        <v/>
      </c>
      <c r="I218" s="10" t="n"/>
      <c r="J218" s="9">
        <f>IF(OR(G218="",O218="Submitted",O218="Confirmed",O218="Missed"),"",G218-TODAY())</f>
        <v/>
      </c>
      <c r="K218" s="11">
        <f>IF(OR(O218="Submitted",O218="Confirmed",O218="Missed"),"",IF(AND(E218&lt;&gt;"",TODAY()&gt;E218),"Past funder deadline",IF(AND(G218&lt;&gt;"",TODAY()&gt;G218),"Overdue",IF(AND(J218&lt;&gt;"",I218&lt;&gt;"",J218&lt;=I218),"Due soon",""))))</f>
        <v/>
      </c>
      <c r="L218" s="6" t="n"/>
      <c r="M218" s="6" t="n"/>
      <c r="N218" s="7" t="n"/>
      <c r="O218" s="7" t="n"/>
      <c r="P218" s="6" t="n"/>
      <c r="Q218" s="6" t="n"/>
      <c r="R218" s="12">
        <f>IF(K218="","",IF(G218&lt;&gt;"",G218,E218)+ROW()/100000)</f>
        <v/>
      </c>
    </row>
    <row r="219">
      <c r="A219" s="6" t="n"/>
      <c r="B219" s="6" t="n"/>
      <c r="C219" s="6" t="n"/>
      <c r="D219" s="7" t="n"/>
      <c r="E219" s="8" t="n"/>
      <c r="F219" s="6" t="n"/>
      <c r="G219" s="8" t="n"/>
      <c r="H219" s="9">
        <f>IF(OR(E219="",G219=""),"",E219-G219)</f>
        <v/>
      </c>
      <c r="I219" s="10" t="n"/>
      <c r="J219" s="9">
        <f>IF(OR(G219="",O219="Submitted",O219="Confirmed",O219="Missed"),"",G219-TODAY())</f>
        <v/>
      </c>
      <c r="K219" s="11">
        <f>IF(OR(O219="Submitted",O219="Confirmed",O219="Missed"),"",IF(AND(E219&lt;&gt;"",TODAY()&gt;E219),"Past funder deadline",IF(AND(G219&lt;&gt;"",TODAY()&gt;G219),"Overdue",IF(AND(J219&lt;&gt;"",I219&lt;&gt;"",J219&lt;=I219),"Due soon",""))))</f>
        <v/>
      </c>
      <c r="L219" s="6" t="n"/>
      <c r="M219" s="6" t="n"/>
      <c r="N219" s="7" t="n"/>
      <c r="O219" s="7" t="n"/>
      <c r="P219" s="6" t="n"/>
      <c r="Q219" s="6" t="n"/>
      <c r="R219" s="12">
        <f>IF(K219="","",IF(G219&lt;&gt;"",G219,E219)+ROW()/100000)</f>
        <v/>
      </c>
    </row>
    <row r="220">
      <c r="A220" s="6" t="n"/>
      <c r="B220" s="6" t="n"/>
      <c r="C220" s="6" t="n"/>
      <c r="D220" s="7" t="n"/>
      <c r="E220" s="8" t="n"/>
      <c r="F220" s="6" t="n"/>
      <c r="G220" s="8" t="n"/>
      <c r="H220" s="9">
        <f>IF(OR(E220="",G220=""),"",E220-G220)</f>
        <v/>
      </c>
      <c r="I220" s="10" t="n"/>
      <c r="J220" s="9">
        <f>IF(OR(G220="",O220="Submitted",O220="Confirmed",O220="Missed"),"",G220-TODAY())</f>
        <v/>
      </c>
      <c r="K220" s="11">
        <f>IF(OR(O220="Submitted",O220="Confirmed",O220="Missed"),"",IF(AND(E220&lt;&gt;"",TODAY()&gt;E220),"Past funder deadline",IF(AND(G220&lt;&gt;"",TODAY()&gt;G220),"Overdue",IF(AND(J220&lt;&gt;"",I220&lt;&gt;"",J220&lt;=I220),"Due soon",""))))</f>
        <v/>
      </c>
      <c r="L220" s="6" t="n"/>
      <c r="M220" s="6" t="n"/>
      <c r="N220" s="7" t="n"/>
      <c r="O220" s="7" t="n"/>
      <c r="P220" s="6" t="n"/>
      <c r="Q220" s="6" t="n"/>
      <c r="R220" s="12">
        <f>IF(K220="","",IF(G220&lt;&gt;"",G220,E220)+ROW()/100000)</f>
        <v/>
      </c>
    </row>
    <row r="221">
      <c r="A221" s="6" t="n"/>
      <c r="B221" s="6" t="n"/>
      <c r="C221" s="6" t="n"/>
      <c r="D221" s="7" t="n"/>
      <c r="E221" s="8" t="n"/>
      <c r="F221" s="6" t="n"/>
      <c r="G221" s="8" t="n"/>
      <c r="H221" s="9">
        <f>IF(OR(E221="",G221=""),"",E221-G221)</f>
        <v/>
      </c>
      <c r="I221" s="10" t="n"/>
      <c r="J221" s="9">
        <f>IF(OR(G221="",O221="Submitted",O221="Confirmed",O221="Missed"),"",G221-TODAY())</f>
        <v/>
      </c>
      <c r="K221" s="11">
        <f>IF(OR(O221="Submitted",O221="Confirmed",O221="Missed"),"",IF(AND(E221&lt;&gt;"",TODAY()&gt;E221),"Past funder deadline",IF(AND(G221&lt;&gt;"",TODAY()&gt;G221),"Overdue",IF(AND(J221&lt;&gt;"",I221&lt;&gt;"",J221&lt;=I221),"Due soon",""))))</f>
        <v/>
      </c>
      <c r="L221" s="6" t="n"/>
      <c r="M221" s="6" t="n"/>
      <c r="N221" s="7" t="n"/>
      <c r="O221" s="7" t="n"/>
      <c r="P221" s="6" t="n"/>
      <c r="Q221" s="6" t="n"/>
      <c r="R221" s="12">
        <f>IF(K221="","",IF(G221&lt;&gt;"",G221,E221)+ROW()/100000)</f>
        <v/>
      </c>
    </row>
    <row r="222">
      <c r="A222" s="6" t="n"/>
      <c r="B222" s="6" t="n"/>
      <c r="C222" s="6" t="n"/>
      <c r="D222" s="7" t="n"/>
      <c r="E222" s="8" t="n"/>
      <c r="F222" s="6" t="n"/>
      <c r="G222" s="8" t="n"/>
      <c r="H222" s="9">
        <f>IF(OR(E222="",G222=""),"",E222-G222)</f>
        <v/>
      </c>
      <c r="I222" s="10" t="n"/>
      <c r="J222" s="9">
        <f>IF(OR(G222="",O222="Submitted",O222="Confirmed",O222="Missed"),"",G222-TODAY())</f>
        <v/>
      </c>
      <c r="K222" s="11">
        <f>IF(OR(O222="Submitted",O222="Confirmed",O222="Missed"),"",IF(AND(E222&lt;&gt;"",TODAY()&gt;E222),"Past funder deadline",IF(AND(G222&lt;&gt;"",TODAY()&gt;G222),"Overdue",IF(AND(J222&lt;&gt;"",I222&lt;&gt;"",J222&lt;=I222),"Due soon",""))))</f>
        <v/>
      </c>
      <c r="L222" s="6" t="n"/>
      <c r="M222" s="6" t="n"/>
      <c r="N222" s="7" t="n"/>
      <c r="O222" s="7" t="n"/>
      <c r="P222" s="6" t="n"/>
      <c r="Q222" s="6" t="n"/>
      <c r="R222" s="12">
        <f>IF(K222="","",IF(G222&lt;&gt;"",G222,E222)+ROW()/100000)</f>
        <v/>
      </c>
    </row>
    <row r="223">
      <c r="A223" s="6" t="n"/>
      <c r="B223" s="6" t="n"/>
      <c r="C223" s="6" t="n"/>
      <c r="D223" s="7" t="n"/>
      <c r="E223" s="8" t="n"/>
      <c r="F223" s="6" t="n"/>
      <c r="G223" s="8" t="n"/>
      <c r="H223" s="9">
        <f>IF(OR(E223="",G223=""),"",E223-G223)</f>
        <v/>
      </c>
      <c r="I223" s="10" t="n"/>
      <c r="J223" s="9">
        <f>IF(OR(G223="",O223="Submitted",O223="Confirmed",O223="Missed"),"",G223-TODAY())</f>
        <v/>
      </c>
      <c r="K223" s="11">
        <f>IF(OR(O223="Submitted",O223="Confirmed",O223="Missed"),"",IF(AND(E223&lt;&gt;"",TODAY()&gt;E223),"Past funder deadline",IF(AND(G223&lt;&gt;"",TODAY()&gt;G223),"Overdue",IF(AND(J223&lt;&gt;"",I223&lt;&gt;"",J223&lt;=I223),"Due soon",""))))</f>
        <v/>
      </c>
      <c r="L223" s="6" t="n"/>
      <c r="M223" s="6" t="n"/>
      <c r="N223" s="7" t="n"/>
      <c r="O223" s="7" t="n"/>
      <c r="P223" s="6" t="n"/>
      <c r="Q223" s="6" t="n"/>
      <c r="R223" s="12">
        <f>IF(K223="","",IF(G223&lt;&gt;"",G223,E223)+ROW()/100000)</f>
        <v/>
      </c>
    </row>
    <row r="224">
      <c r="A224" s="6" t="n"/>
      <c r="B224" s="6" t="n"/>
      <c r="C224" s="6" t="n"/>
      <c r="D224" s="7" t="n"/>
      <c r="E224" s="8" t="n"/>
      <c r="F224" s="6" t="n"/>
      <c r="G224" s="8" t="n"/>
      <c r="H224" s="9">
        <f>IF(OR(E224="",G224=""),"",E224-G224)</f>
        <v/>
      </c>
      <c r="I224" s="10" t="n"/>
      <c r="J224" s="9">
        <f>IF(OR(G224="",O224="Submitted",O224="Confirmed",O224="Missed"),"",G224-TODAY())</f>
        <v/>
      </c>
      <c r="K224" s="11">
        <f>IF(OR(O224="Submitted",O224="Confirmed",O224="Missed"),"",IF(AND(E224&lt;&gt;"",TODAY()&gt;E224),"Past funder deadline",IF(AND(G224&lt;&gt;"",TODAY()&gt;G224),"Overdue",IF(AND(J224&lt;&gt;"",I224&lt;&gt;"",J224&lt;=I224),"Due soon",""))))</f>
        <v/>
      </c>
      <c r="L224" s="6" t="n"/>
      <c r="M224" s="6" t="n"/>
      <c r="N224" s="7" t="n"/>
      <c r="O224" s="7" t="n"/>
      <c r="P224" s="6" t="n"/>
      <c r="Q224" s="6" t="n"/>
      <c r="R224" s="12">
        <f>IF(K224="","",IF(G224&lt;&gt;"",G224,E224)+ROW()/100000)</f>
        <v/>
      </c>
    </row>
    <row r="225">
      <c r="A225" s="6" t="n"/>
      <c r="B225" s="6" t="n"/>
      <c r="C225" s="6" t="n"/>
      <c r="D225" s="7" t="n"/>
      <c r="E225" s="8" t="n"/>
      <c r="F225" s="6" t="n"/>
      <c r="G225" s="8" t="n"/>
      <c r="H225" s="9">
        <f>IF(OR(E225="",G225=""),"",E225-G225)</f>
        <v/>
      </c>
      <c r="I225" s="10" t="n"/>
      <c r="J225" s="9">
        <f>IF(OR(G225="",O225="Submitted",O225="Confirmed",O225="Missed"),"",G225-TODAY())</f>
        <v/>
      </c>
      <c r="K225" s="11">
        <f>IF(OR(O225="Submitted",O225="Confirmed",O225="Missed"),"",IF(AND(E225&lt;&gt;"",TODAY()&gt;E225),"Past funder deadline",IF(AND(G225&lt;&gt;"",TODAY()&gt;G225),"Overdue",IF(AND(J225&lt;&gt;"",I225&lt;&gt;"",J225&lt;=I225),"Due soon",""))))</f>
        <v/>
      </c>
      <c r="L225" s="6" t="n"/>
      <c r="M225" s="6" t="n"/>
      <c r="N225" s="7" t="n"/>
      <c r="O225" s="7" t="n"/>
      <c r="P225" s="6" t="n"/>
      <c r="Q225" s="6" t="n"/>
      <c r="R225" s="12">
        <f>IF(K225="","",IF(G225&lt;&gt;"",G225,E225)+ROW()/100000)</f>
        <v/>
      </c>
    </row>
    <row r="226">
      <c r="A226" s="6" t="n"/>
      <c r="B226" s="6" t="n"/>
      <c r="C226" s="6" t="n"/>
      <c r="D226" s="7" t="n"/>
      <c r="E226" s="8" t="n"/>
      <c r="F226" s="6" t="n"/>
      <c r="G226" s="8" t="n"/>
      <c r="H226" s="9">
        <f>IF(OR(E226="",G226=""),"",E226-G226)</f>
        <v/>
      </c>
      <c r="I226" s="10" t="n"/>
      <c r="J226" s="9">
        <f>IF(OR(G226="",O226="Submitted",O226="Confirmed",O226="Missed"),"",G226-TODAY())</f>
        <v/>
      </c>
      <c r="K226" s="11">
        <f>IF(OR(O226="Submitted",O226="Confirmed",O226="Missed"),"",IF(AND(E226&lt;&gt;"",TODAY()&gt;E226),"Past funder deadline",IF(AND(G226&lt;&gt;"",TODAY()&gt;G226),"Overdue",IF(AND(J226&lt;&gt;"",I226&lt;&gt;"",J226&lt;=I226),"Due soon",""))))</f>
        <v/>
      </c>
      <c r="L226" s="6" t="n"/>
      <c r="M226" s="6" t="n"/>
      <c r="N226" s="7" t="n"/>
      <c r="O226" s="7" t="n"/>
      <c r="P226" s="6" t="n"/>
      <c r="Q226" s="6" t="n"/>
      <c r="R226" s="12">
        <f>IF(K226="","",IF(G226&lt;&gt;"",G226,E226)+ROW()/100000)</f>
        <v/>
      </c>
    </row>
    <row r="227">
      <c r="A227" s="6" t="n"/>
      <c r="B227" s="6" t="n"/>
      <c r="C227" s="6" t="n"/>
      <c r="D227" s="7" t="n"/>
      <c r="E227" s="8" t="n"/>
      <c r="F227" s="6" t="n"/>
      <c r="G227" s="8" t="n"/>
      <c r="H227" s="9">
        <f>IF(OR(E227="",G227=""),"",E227-G227)</f>
        <v/>
      </c>
      <c r="I227" s="10" t="n"/>
      <c r="J227" s="9">
        <f>IF(OR(G227="",O227="Submitted",O227="Confirmed",O227="Missed"),"",G227-TODAY())</f>
        <v/>
      </c>
      <c r="K227" s="11">
        <f>IF(OR(O227="Submitted",O227="Confirmed",O227="Missed"),"",IF(AND(E227&lt;&gt;"",TODAY()&gt;E227),"Past funder deadline",IF(AND(G227&lt;&gt;"",TODAY()&gt;G227),"Overdue",IF(AND(J227&lt;&gt;"",I227&lt;&gt;"",J227&lt;=I227),"Due soon",""))))</f>
        <v/>
      </c>
      <c r="L227" s="6" t="n"/>
      <c r="M227" s="6" t="n"/>
      <c r="N227" s="7" t="n"/>
      <c r="O227" s="7" t="n"/>
      <c r="P227" s="6" t="n"/>
      <c r="Q227" s="6" t="n"/>
      <c r="R227" s="12">
        <f>IF(K227="","",IF(G227&lt;&gt;"",G227,E227)+ROW()/100000)</f>
        <v/>
      </c>
    </row>
    <row r="228">
      <c r="A228" s="6" t="n"/>
      <c r="B228" s="6" t="n"/>
      <c r="C228" s="6" t="n"/>
      <c r="D228" s="7" t="n"/>
      <c r="E228" s="8" t="n"/>
      <c r="F228" s="6" t="n"/>
      <c r="G228" s="8" t="n"/>
      <c r="H228" s="9">
        <f>IF(OR(E228="",G228=""),"",E228-G228)</f>
        <v/>
      </c>
      <c r="I228" s="10" t="n"/>
      <c r="J228" s="9">
        <f>IF(OR(G228="",O228="Submitted",O228="Confirmed",O228="Missed"),"",G228-TODAY())</f>
        <v/>
      </c>
      <c r="K228" s="11">
        <f>IF(OR(O228="Submitted",O228="Confirmed",O228="Missed"),"",IF(AND(E228&lt;&gt;"",TODAY()&gt;E228),"Past funder deadline",IF(AND(G228&lt;&gt;"",TODAY()&gt;G228),"Overdue",IF(AND(J228&lt;&gt;"",I228&lt;&gt;"",J228&lt;=I228),"Due soon",""))))</f>
        <v/>
      </c>
      <c r="L228" s="6" t="n"/>
      <c r="M228" s="6" t="n"/>
      <c r="N228" s="7" t="n"/>
      <c r="O228" s="7" t="n"/>
      <c r="P228" s="6" t="n"/>
      <c r="Q228" s="6" t="n"/>
      <c r="R228" s="12">
        <f>IF(K228="","",IF(G228&lt;&gt;"",G228,E228)+ROW()/100000)</f>
        <v/>
      </c>
    </row>
    <row r="229">
      <c r="A229" s="6" t="n"/>
      <c r="B229" s="6" t="n"/>
      <c r="C229" s="6" t="n"/>
      <c r="D229" s="7" t="n"/>
      <c r="E229" s="8" t="n"/>
      <c r="F229" s="6" t="n"/>
      <c r="G229" s="8" t="n"/>
      <c r="H229" s="9">
        <f>IF(OR(E229="",G229=""),"",E229-G229)</f>
        <v/>
      </c>
      <c r="I229" s="10" t="n"/>
      <c r="J229" s="9">
        <f>IF(OR(G229="",O229="Submitted",O229="Confirmed",O229="Missed"),"",G229-TODAY())</f>
        <v/>
      </c>
      <c r="K229" s="11">
        <f>IF(OR(O229="Submitted",O229="Confirmed",O229="Missed"),"",IF(AND(E229&lt;&gt;"",TODAY()&gt;E229),"Past funder deadline",IF(AND(G229&lt;&gt;"",TODAY()&gt;G229),"Overdue",IF(AND(J229&lt;&gt;"",I229&lt;&gt;"",J229&lt;=I229),"Due soon",""))))</f>
        <v/>
      </c>
      <c r="L229" s="6" t="n"/>
      <c r="M229" s="6" t="n"/>
      <c r="N229" s="7" t="n"/>
      <c r="O229" s="7" t="n"/>
      <c r="P229" s="6" t="n"/>
      <c r="Q229" s="6" t="n"/>
      <c r="R229" s="12">
        <f>IF(K229="","",IF(G229&lt;&gt;"",G229,E229)+ROW()/100000)</f>
        <v/>
      </c>
    </row>
    <row r="230">
      <c r="A230" s="6" t="n"/>
      <c r="B230" s="6" t="n"/>
      <c r="C230" s="6" t="n"/>
      <c r="D230" s="7" t="n"/>
      <c r="E230" s="8" t="n"/>
      <c r="F230" s="6" t="n"/>
      <c r="G230" s="8" t="n"/>
      <c r="H230" s="9">
        <f>IF(OR(E230="",G230=""),"",E230-G230)</f>
        <v/>
      </c>
      <c r="I230" s="10" t="n"/>
      <c r="J230" s="9">
        <f>IF(OR(G230="",O230="Submitted",O230="Confirmed",O230="Missed"),"",G230-TODAY())</f>
        <v/>
      </c>
      <c r="K230" s="11">
        <f>IF(OR(O230="Submitted",O230="Confirmed",O230="Missed"),"",IF(AND(E230&lt;&gt;"",TODAY()&gt;E230),"Past funder deadline",IF(AND(G230&lt;&gt;"",TODAY()&gt;G230),"Overdue",IF(AND(J230&lt;&gt;"",I230&lt;&gt;"",J230&lt;=I230),"Due soon",""))))</f>
        <v/>
      </c>
      <c r="L230" s="6" t="n"/>
      <c r="M230" s="6" t="n"/>
      <c r="N230" s="7" t="n"/>
      <c r="O230" s="7" t="n"/>
      <c r="P230" s="6" t="n"/>
      <c r="Q230" s="6" t="n"/>
      <c r="R230" s="12">
        <f>IF(K230="","",IF(G230&lt;&gt;"",G230,E230)+ROW()/100000)</f>
        <v/>
      </c>
    </row>
    <row r="231">
      <c r="A231" s="6" t="n"/>
      <c r="B231" s="6" t="n"/>
      <c r="C231" s="6" t="n"/>
      <c r="D231" s="7" t="n"/>
      <c r="E231" s="8" t="n"/>
      <c r="F231" s="6" t="n"/>
      <c r="G231" s="8" t="n"/>
      <c r="H231" s="9">
        <f>IF(OR(E231="",G231=""),"",E231-G231)</f>
        <v/>
      </c>
      <c r="I231" s="10" t="n"/>
      <c r="J231" s="9">
        <f>IF(OR(G231="",O231="Submitted",O231="Confirmed",O231="Missed"),"",G231-TODAY())</f>
        <v/>
      </c>
      <c r="K231" s="11">
        <f>IF(OR(O231="Submitted",O231="Confirmed",O231="Missed"),"",IF(AND(E231&lt;&gt;"",TODAY()&gt;E231),"Past funder deadline",IF(AND(G231&lt;&gt;"",TODAY()&gt;G231),"Overdue",IF(AND(J231&lt;&gt;"",I231&lt;&gt;"",J231&lt;=I231),"Due soon",""))))</f>
        <v/>
      </c>
      <c r="L231" s="6" t="n"/>
      <c r="M231" s="6" t="n"/>
      <c r="N231" s="7" t="n"/>
      <c r="O231" s="7" t="n"/>
      <c r="P231" s="6" t="n"/>
      <c r="Q231" s="6" t="n"/>
      <c r="R231" s="12">
        <f>IF(K231="","",IF(G231&lt;&gt;"",G231,E231)+ROW()/100000)</f>
        <v/>
      </c>
    </row>
    <row r="232">
      <c r="A232" s="6" t="n"/>
      <c r="B232" s="6" t="n"/>
      <c r="C232" s="6" t="n"/>
      <c r="D232" s="7" t="n"/>
      <c r="E232" s="8" t="n"/>
      <c r="F232" s="6" t="n"/>
      <c r="G232" s="8" t="n"/>
      <c r="H232" s="9">
        <f>IF(OR(E232="",G232=""),"",E232-G232)</f>
        <v/>
      </c>
      <c r="I232" s="10" t="n"/>
      <c r="J232" s="9">
        <f>IF(OR(G232="",O232="Submitted",O232="Confirmed",O232="Missed"),"",G232-TODAY())</f>
        <v/>
      </c>
      <c r="K232" s="11">
        <f>IF(OR(O232="Submitted",O232="Confirmed",O232="Missed"),"",IF(AND(E232&lt;&gt;"",TODAY()&gt;E232),"Past funder deadline",IF(AND(G232&lt;&gt;"",TODAY()&gt;G232),"Overdue",IF(AND(J232&lt;&gt;"",I232&lt;&gt;"",J232&lt;=I232),"Due soon",""))))</f>
        <v/>
      </c>
      <c r="L232" s="6" t="n"/>
      <c r="M232" s="6" t="n"/>
      <c r="N232" s="7" t="n"/>
      <c r="O232" s="7" t="n"/>
      <c r="P232" s="6" t="n"/>
      <c r="Q232" s="6" t="n"/>
      <c r="R232" s="12">
        <f>IF(K232="","",IF(G232&lt;&gt;"",G232,E232)+ROW()/100000)</f>
        <v/>
      </c>
    </row>
    <row r="233">
      <c r="A233" s="6" t="n"/>
      <c r="B233" s="6" t="n"/>
      <c r="C233" s="6" t="n"/>
      <c r="D233" s="7" t="n"/>
      <c r="E233" s="8" t="n"/>
      <c r="F233" s="6" t="n"/>
      <c r="G233" s="8" t="n"/>
      <c r="H233" s="9">
        <f>IF(OR(E233="",G233=""),"",E233-G233)</f>
        <v/>
      </c>
      <c r="I233" s="10" t="n"/>
      <c r="J233" s="9">
        <f>IF(OR(G233="",O233="Submitted",O233="Confirmed",O233="Missed"),"",G233-TODAY())</f>
        <v/>
      </c>
      <c r="K233" s="11">
        <f>IF(OR(O233="Submitted",O233="Confirmed",O233="Missed"),"",IF(AND(E233&lt;&gt;"",TODAY()&gt;E233),"Past funder deadline",IF(AND(G233&lt;&gt;"",TODAY()&gt;G233),"Overdue",IF(AND(J233&lt;&gt;"",I233&lt;&gt;"",J233&lt;=I233),"Due soon",""))))</f>
        <v/>
      </c>
      <c r="L233" s="6" t="n"/>
      <c r="M233" s="6" t="n"/>
      <c r="N233" s="7" t="n"/>
      <c r="O233" s="7" t="n"/>
      <c r="P233" s="6" t="n"/>
      <c r="Q233" s="6" t="n"/>
      <c r="R233" s="12">
        <f>IF(K233="","",IF(G233&lt;&gt;"",G233,E233)+ROW()/100000)</f>
        <v/>
      </c>
    </row>
    <row r="234">
      <c r="A234" s="6" t="n"/>
      <c r="B234" s="6" t="n"/>
      <c r="C234" s="6" t="n"/>
      <c r="D234" s="7" t="n"/>
      <c r="E234" s="8" t="n"/>
      <c r="F234" s="6" t="n"/>
      <c r="G234" s="8" t="n"/>
      <c r="H234" s="9">
        <f>IF(OR(E234="",G234=""),"",E234-G234)</f>
        <v/>
      </c>
      <c r="I234" s="10" t="n"/>
      <c r="J234" s="9">
        <f>IF(OR(G234="",O234="Submitted",O234="Confirmed",O234="Missed"),"",G234-TODAY())</f>
        <v/>
      </c>
      <c r="K234" s="11">
        <f>IF(OR(O234="Submitted",O234="Confirmed",O234="Missed"),"",IF(AND(E234&lt;&gt;"",TODAY()&gt;E234),"Past funder deadline",IF(AND(G234&lt;&gt;"",TODAY()&gt;G234),"Overdue",IF(AND(J234&lt;&gt;"",I234&lt;&gt;"",J234&lt;=I234),"Due soon",""))))</f>
        <v/>
      </c>
      <c r="L234" s="6" t="n"/>
      <c r="M234" s="6" t="n"/>
      <c r="N234" s="7" t="n"/>
      <c r="O234" s="7" t="n"/>
      <c r="P234" s="6" t="n"/>
      <c r="Q234" s="6" t="n"/>
      <c r="R234" s="12">
        <f>IF(K234="","",IF(G234&lt;&gt;"",G234,E234)+ROW()/100000)</f>
        <v/>
      </c>
    </row>
    <row r="235">
      <c r="A235" s="6" t="n"/>
      <c r="B235" s="6" t="n"/>
      <c r="C235" s="6" t="n"/>
      <c r="D235" s="7" t="n"/>
      <c r="E235" s="8" t="n"/>
      <c r="F235" s="6" t="n"/>
      <c r="G235" s="8" t="n"/>
      <c r="H235" s="9">
        <f>IF(OR(E235="",G235=""),"",E235-G235)</f>
        <v/>
      </c>
      <c r="I235" s="10" t="n"/>
      <c r="J235" s="9">
        <f>IF(OR(G235="",O235="Submitted",O235="Confirmed",O235="Missed"),"",G235-TODAY())</f>
        <v/>
      </c>
      <c r="K235" s="11">
        <f>IF(OR(O235="Submitted",O235="Confirmed",O235="Missed"),"",IF(AND(E235&lt;&gt;"",TODAY()&gt;E235),"Past funder deadline",IF(AND(G235&lt;&gt;"",TODAY()&gt;G235),"Overdue",IF(AND(J235&lt;&gt;"",I235&lt;&gt;"",J235&lt;=I235),"Due soon",""))))</f>
        <v/>
      </c>
      <c r="L235" s="6" t="n"/>
      <c r="M235" s="6" t="n"/>
      <c r="N235" s="7" t="n"/>
      <c r="O235" s="7" t="n"/>
      <c r="P235" s="6" t="n"/>
      <c r="Q235" s="6" t="n"/>
      <c r="R235" s="12">
        <f>IF(K235="","",IF(G235&lt;&gt;"",G235,E235)+ROW()/100000)</f>
        <v/>
      </c>
    </row>
    <row r="236">
      <c r="A236" s="6" t="n"/>
      <c r="B236" s="6" t="n"/>
      <c r="C236" s="6" t="n"/>
      <c r="D236" s="7" t="n"/>
      <c r="E236" s="8" t="n"/>
      <c r="F236" s="6" t="n"/>
      <c r="G236" s="8" t="n"/>
      <c r="H236" s="9">
        <f>IF(OR(E236="",G236=""),"",E236-G236)</f>
        <v/>
      </c>
      <c r="I236" s="10" t="n"/>
      <c r="J236" s="9">
        <f>IF(OR(G236="",O236="Submitted",O236="Confirmed",O236="Missed"),"",G236-TODAY())</f>
        <v/>
      </c>
      <c r="K236" s="11">
        <f>IF(OR(O236="Submitted",O236="Confirmed",O236="Missed"),"",IF(AND(E236&lt;&gt;"",TODAY()&gt;E236),"Past funder deadline",IF(AND(G236&lt;&gt;"",TODAY()&gt;G236),"Overdue",IF(AND(J236&lt;&gt;"",I236&lt;&gt;"",J236&lt;=I236),"Due soon",""))))</f>
        <v/>
      </c>
      <c r="L236" s="6" t="n"/>
      <c r="M236" s="6" t="n"/>
      <c r="N236" s="7" t="n"/>
      <c r="O236" s="7" t="n"/>
      <c r="P236" s="6" t="n"/>
      <c r="Q236" s="6" t="n"/>
      <c r="R236" s="12">
        <f>IF(K236="","",IF(G236&lt;&gt;"",G236,E236)+ROW()/100000)</f>
        <v/>
      </c>
    </row>
    <row r="237">
      <c r="A237" s="6" t="n"/>
      <c r="B237" s="6" t="n"/>
      <c r="C237" s="6" t="n"/>
      <c r="D237" s="7" t="n"/>
      <c r="E237" s="8" t="n"/>
      <c r="F237" s="6" t="n"/>
      <c r="G237" s="8" t="n"/>
      <c r="H237" s="9">
        <f>IF(OR(E237="",G237=""),"",E237-G237)</f>
        <v/>
      </c>
      <c r="I237" s="10" t="n"/>
      <c r="J237" s="9">
        <f>IF(OR(G237="",O237="Submitted",O237="Confirmed",O237="Missed"),"",G237-TODAY())</f>
        <v/>
      </c>
      <c r="K237" s="11">
        <f>IF(OR(O237="Submitted",O237="Confirmed",O237="Missed"),"",IF(AND(E237&lt;&gt;"",TODAY()&gt;E237),"Past funder deadline",IF(AND(G237&lt;&gt;"",TODAY()&gt;G237),"Overdue",IF(AND(J237&lt;&gt;"",I237&lt;&gt;"",J237&lt;=I237),"Due soon",""))))</f>
        <v/>
      </c>
      <c r="L237" s="6" t="n"/>
      <c r="M237" s="6" t="n"/>
      <c r="N237" s="7" t="n"/>
      <c r="O237" s="7" t="n"/>
      <c r="P237" s="6" t="n"/>
      <c r="Q237" s="6" t="n"/>
      <c r="R237" s="12">
        <f>IF(K237="","",IF(G237&lt;&gt;"",G237,E237)+ROW()/100000)</f>
        <v/>
      </c>
    </row>
    <row r="238">
      <c r="A238" s="6" t="n"/>
      <c r="B238" s="6" t="n"/>
      <c r="C238" s="6" t="n"/>
      <c r="D238" s="7" t="n"/>
      <c r="E238" s="8" t="n"/>
      <c r="F238" s="6" t="n"/>
      <c r="G238" s="8" t="n"/>
      <c r="H238" s="9">
        <f>IF(OR(E238="",G238=""),"",E238-G238)</f>
        <v/>
      </c>
      <c r="I238" s="10" t="n"/>
      <c r="J238" s="9">
        <f>IF(OR(G238="",O238="Submitted",O238="Confirmed",O238="Missed"),"",G238-TODAY())</f>
        <v/>
      </c>
      <c r="K238" s="11">
        <f>IF(OR(O238="Submitted",O238="Confirmed",O238="Missed"),"",IF(AND(E238&lt;&gt;"",TODAY()&gt;E238),"Past funder deadline",IF(AND(G238&lt;&gt;"",TODAY()&gt;G238),"Overdue",IF(AND(J238&lt;&gt;"",I238&lt;&gt;"",J238&lt;=I238),"Due soon",""))))</f>
        <v/>
      </c>
      <c r="L238" s="6" t="n"/>
      <c r="M238" s="6" t="n"/>
      <c r="N238" s="7" t="n"/>
      <c r="O238" s="7" t="n"/>
      <c r="P238" s="6" t="n"/>
      <c r="Q238" s="6" t="n"/>
      <c r="R238" s="12">
        <f>IF(K238="","",IF(G238&lt;&gt;"",G238,E238)+ROW()/100000)</f>
        <v/>
      </c>
    </row>
    <row r="239">
      <c r="A239" s="6" t="n"/>
      <c r="B239" s="6" t="n"/>
      <c r="C239" s="6" t="n"/>
      <c r="D239" s="7" t="n"/>
      <c r="E239" s="8" t="n"/>
      <c r="F239" s="6" t="n"/>
      <c r="G239" s="8" t="n"/>
      <c r="H239" s="9">
        <f>IF(OR(E239="",G239=""),"",E239-G239)</f>
        <v/>
      </c>
      <c r="I239" s="10" t="n"/>
      <c r="J239" s="9">
        <f>IF(OR(G239="",O239="Submitted",O239="Confirmed",O239="Missed"),"",G239-TODAY())</f>
        <v/>
      </c>
      <c r="K239" s="11">
        <f>IF(OR(O239="Submitted",O239="Confirmed",O239="Missed"),"",IF(AND(E239&lt;&gt;"",TODAY()&gt;E239),"Past funder deadline",IF(AND(G239&lt;&gt;"",TODAY()&gt;G239),"Overdue",IF(AND(J239&lt;&gt;"",I239&lt;&gt;"",J239&lt;=I239),"Due soon",""))))</f>
        <v/>
      </c>
      <c r="L239" s="6" t="n"/>
      <c r="M239" s="6" t="n"/>
      <c r="N239" s="7" t="n"/>
      <c r="O239" s="7" t="n"/>
      <c r="P239" s="6" t="n"/>
      <c r="Q239" s="6" t="n"/>
      <c r="R239" s="12">
        <f>IF(K239="","",IF(G239&lt;&gt;"",G239,E239)+ROW()/100000)</f>
        <v/>
      </c>
    </row>
    <row r="240">
      <c r="A240" s="6" t="n"/>
      <c r="B240" s="6" t="n"/>
      <c r="C240" s="6" t="n"/>
      <c r="D240" s="7" t="n"/>
      <c r="E240" s="8" t="n"/>
      <c r="F240" s="6" t="n"/>
      <c r="G240" s="8" t="n"/>
      <c r="H240" s="9">
        <f>IF(OR(E240="",G240=""),"",E240-G240)</f>
        <v/>
      </c>
      <c r="I240" s="10" t="n"/>
      <c r="J240" s="9">
        <f>IF(OR(G240="",O240="Submitted",O240="Confirmed",O240="Missed"),"",G240-TODAY())</f>
        <v/>
      </c>
      <c r="K240" s="11">
        <f>IF(OR(O240="Submitted",O240="Confirmed",O240="Missed"),"",IF(AND(E240&lt;&gt;"",TODAY()&gt;E240),"Past funder deadline",IF(AND(G240&lt;&gt;"",TODAY()&gt;G240),"Overdue",IF(AND(J240&lt;&gt;"",I240&lt;&gt;"",J240&lt;=I240),"Due soon",""))))</f>
        <v/>
      </c>
      <c r="L240" s="6" t="n"/>
      <c r="M240" s="6" t="n"/>
      <c r="N240" s="7" t="n"/>
      <c r="O240" s="7" t="n"/>
      <c r="P240" s="6" t="n"/>
      <c r="Q240" s="6" t="n"/>
      <c r="R240" s="12">
        <f>IF(K240="","",IF(G240&lt;&gt;"",G240,E240)+ROW()/100000)</f>
        <v/>
      </c>
    </row>
    <row r="241">
      <c r="A241" s="6" t="n"/>
      <c r="B241" s="6" t="n"/>
      <c r="C241" s="6" t="n"/>
      <c r="D241" s="7" t="n"/>
      <c r="E241" s="8" t="n"/>
      <c r="F241" s="6" t="n"/>
      <c r="G241" s="8" t="n"/>
      <c r="H241" s="9">
        <f>IF(OR(E241="",G241=""),"",E241-G241)</f>
        <v/>
      </c>
      <c r="I241" s="10" t="n"/>
      <c r="J241" s="9">
        <f>IF(OR(G241="",O241="Submitted",O241="Confirmed",O241="Missed"),"",G241-TODAY())</f>
        <v/>
      </c>
      <c r="K241" s="11">
        <f>IF(OR(O241="Submitted",O241="Confirmed",O241="Missed"),"",IF(AND(E241&lt;&gt;"",TODAY()&gt;E241),"Past funder deadline",IF(AND(G241&lt;&gt;"",TODAY()&gt;G241),"Overdue",IF(AND(J241&lt;&gt;"",I241&lt;&gt;"",J241&lt;=I241),"Due soon",""))))</f>
        <v/>
      </c>
      <c r="L241" s="6" t="n"/>
      <c r="M241" s="6" t="n"/>
      <c r="N241" s="7" t="n"/>
      <c r="O241" s="7" t="n"/>
      <c r="P241" s="6" t="n"/>
      <c r="Q241" s="6" t="n"/>
      <c r="R241" s="12">
        <f>IF(K241="","",IF(G241&lt;&gt;"",G241,E241)+ROW()/100000)</f>
        <v/>
      </c>
    </row>
    <row r="242">
      <c r="A242" s="6" t="n"/>
      <c r="B242" s="6" t="n"/>
      <c r="C242" s="6" t="n"/>
      <c r="D242" s="7" t="n"/>
      <c r="E242" s="8" t="n"/>
      <c r="F242" s="6" t="n"/>
      <c r="G242" s="8" t="n"/>
      <c r="H242" s="9">
        <f>IF(OR(E242="",G242=""),"",E242-G242)</f>
        <v/>
      </c>
      <c r="I242" s="10" t="n"/>
      <c r="J242" s="9">
        <f>IF(OR(G242="",O242="Submitted",O242="Confirmed",O242="Missed"),"",G242-TODAY())</f>
        <v/>
      </c>
      <c r="K242" s="11">
        <f>IF(OR(O242="Submitted",O242="Confirmed",O242="Missed"),"",IF(AND(E242&lt;&gt;"",TODAY()&gt;E242),"Past funder deadline",IF(AND(G242&lt;&gt;"",TODAY()&gt;G242),"Overdue",IF(AND(J242&lt;&gt;"",I242&lt;&gt;"",J242&lt;=I242),"Due soon",""))))</f>
        <v/>
      </c>
      <c r="L242" s="6" t="n"/>
      <c r="M242" s="6" t="n"/>
      <c r="N242" s="7" t="n"/>
      <c r="O242" s="7" t="n"/>
      <c r="P242" s="6" t="n"/>
      <c r="Q242" s="6" t="n"/>
      <c r="R242" s="12">
        <f>IF(K242="","",IF(G242&lt;&gt;"",G242,E242)+ROW()/100000)</f>
        <v/>
      </c>
    </row>
    <row r="243">
      <c r="A243" s="6" t="n"/>
      <c r="B243" s="6" t="n"/>
      <c r="C243" s="6" t="n"/>
      <c r="D243" s="7" t="n"/>
      <c r="E243" s="8" t="n"/>
      <c r="F243" s="6" t="n"/>
      <c r="G243" s="8" t="n"/>
      <c r="H243" s="9">
        <f>IF(OR(E243="",G243=""),"",E243-G243)</f>
        <v/>
      </c>
      <c r="I243" s="10" t="n"/>
      <c r="J243" s="9">
        <f>IF(OR(G243="",O243="Submitted",O243="Confirmed",O243="Missed"),"",G243-TODAY())</f>
        <v/>
      </c>
      <c r="K243" s="11">
        <f>IF(OR(O243="Submitted",O243="Confirmed",O243="Missed"),"",IF(AND(E243&lt;&gt;"",TODAY()&gt;E243),"Past funder deadline",IF(AND(G243&lt;&gt;"",TODAY()&gt;G243),"Overdue",IF(AND(J243&lt;&gt;"",I243&lt;&gt;"",J243&lt;=I243),"Due soon",""))))</f>
        <v/>
      </c>
      <c r="L243" s="6" t="n"/>
      <c r="M243" s="6" t="n"/>
      <c r="N243" s="7" t="n"/>
      <c r="O243" s="7" t="n"/>
      <c r="P243" s="6" t="n"/>
      <c r="Q243" s="6" t="n"/>
      <c r="R243" s="12">
        <f>IF(K243="","",IF(G243&lt;&gt;"",G243,E243)+ROW()/100000)</f>
        <v/>
      </c>
    </row>
    <row r="244">
      <c r="A244" s="6" t="n"/>
      <c r="B244" s="6" t="n"/>
      <c r="C244" s="6" t="n"/>
      <c r="D244" s="7" t="n"/>
      <c r="E244" s="8" t="n"/>
      <c r="F244" s="6" t="n"/>
      <c r="G244" s="8" t="n"/>
      <c r="H244" s="9">
        <f>IF(OR(E244="",G244=""),"",E244-G244)</f>
        <v/>
      </c>
      <c r="I244" s="10" t="n"/>
      <c r="J244" s="9">
        <f>IF(OR(G244="",O244="Submitted",O244="Confirmed",O244="Missed"),"",G244-TODAY())</f>
        <v/>
      </c>
      <c r="K244" s="11">
        <f>IF(OR(O244="Submitted",O244="Confirmed",O244="Missed"),"",IF(AND(E244&lt;&gt;"",TODAY()&gt;E244),"Past funder deadline",IF(AND(G244&lt;&gt;"",TODAY()&gt;G244),"Overdue",IF(AND(J244&lt;&gt;"",I244&lt;&gt;"",J244&lt;=I244),"Due soon",""))))</f>
        <v/>
      </c>
      <c r="L244" s="6" t="n"/>
      <c r="M244" s="6" t="n"/>
      <c r="N244" s="7" t="n"/>
      <c r="O244" s="7" t="n"/>
      <c r="P244" s="6" t="n"/>
      <c r="Q244" s="6" t="n"/>
      <c r="R244" s="12">
        <f>IF(K244="","",IF(G244&lt;&gt;"",G244,E244)+ROW()/100000)</f>
        <v/>
      </c>
    </row>
    <row r="245">
      <c r="A245" s="6" t="n"/>
      <c r="B245" s="6" t="n"/>
      <c r="C245" s="6" t="n"/>
      <c r="D245" s="7" t="n"/>
      <c r="E245" s="8" t="n"/>
      <c r="F245" s="6" t="n"/>
      <c r="G245" s="8" t="n"/>
      <c r="H245" s="9">
        <f>IF(OR(E245="",G245=""),"",E245-G245)</f>
        <v/>
      </c>
      <c r="I245" s="10" t="n"/>
      <c r="J245" s="9">
        <f>IF(OR(G245="",O245="Submitted",O245="Confirmed",O245="Missed"),"",G245-TODAY())</f>
        <v/>
      </c>
      <c r="K245" s="11">
        <f>IF(OR(O245="Submitted",O245="Confirmed",O245="Missed"),"",IF(AND(E245&lt;&gt;"",TODAY()&gt;E245),"Past funder deadline",IF(AND(G245&lt;&gt;"",TODAY()&gt;G245),"Overdue",IF(AND(J245&lt;&gt;"",I245&lt;&gt;"",J245&lt;=I245),"Due soon",""))))</f>
        <v/>
      </c>
      <c r="L245" s="6" t="n"/>
      <c r="M245" s="6" t="n"/>
      <c r="N245" s="7" t="n"/>
      <c r="O245" s="7" t="n"/>
      <c r="P245" s="6" t="n"/>
      <c r="Q245" s="6" t="n"/>
      <c r="R245" s="12">
        <f>IF(K245="","",IF(G245&lt;&gt;"",G245,E245)+ROW()/100000)</f>
        <v/>
      </c>
    </row>
    <row r="246">
      <c r="A246" s="6" t="n"/>
      <c r="B246" s="6" t="n"/>
      <c r="C246" s="6" t="n"/>
      <c r="D246" s="7" t="n"/>
      <c r="E246" s="8" t="n"/>
      <c r="F246" s="6" t="n"/>
      <c r="G246" s="8" t="n"/>
      <c r="H246" s="9">
        <f>IF(OR(E246="",G246=""),"",E246-G246)</f>
        <v/>
      </c>
      <c r="I246" s="10" t="n"/>
      <c r="J246" s="9">
        <f>IF(OR(G246="",O246="Submitted",O246="Confirmed",O246="Missed"),"",G246-TODAY())</f>
        <v/>
      </c>
      <c r="K246" s="11">
        <f>IF(OR(O246="Submitted",O246="Confirmed",O246="Missed"),"",IF(AND(E246&lt;&gt;"",TODAY()&gt;E246),"Past funder deadline",IF(AND(G246&lt;&gt;"",TODAY()&gt;G246),"Overdue",IF(AND(J246&lt;&gt;"",I246&lt;&gt;"",J246&lt;=I246),"Due soon",""))))</f>
        <v/>
      </c>
      <c r="L246" s="6" t="n"/>
      <c r="M246" s="6" t="n"/>
      <c r="N246" s="7" t="n"/>
      <c r="O246" s="7" t="n"/>
      <c r="P246" s="6" t="n"/>
      <c r="Q246" s="6" t="n"/>
      <c r="R246" s="12">
        <f>IF(K246="","",IF(G246&lt;&gt;"",G246,E246)+ROW()/100000)</f>
        <v/>
      </c>
    </row>
    <row r="247">
      <c r="A247" s="6" t="n"/>
      <c r="B247" s="6" t="n"/>
      <c r="C247" s="6" t="n"/>
      <c r="D247" s="7" t="n"/>
      <c r="E247" s="8" t="n"/>
      <c r="F247" s="6" t="n"/>
      <c r="G247" s="8" t="n"/>
      <c r="H247" s="9">
        <f>IF(OR(E247="",G247=""),"",E247-G247)</f>
        <v/>
      </c>
      <c r="I247" s="10" t="n"/>
      <c r="J247" s="9">
        <f>IF(OR(G247="",O247="Submitted",O247="Confirmed",O247="Missed"),"",G247-TODAY())</f>
        <v/>
      </c>
      <c r="K247" s="11">
        <f>IF(OR(O247="Submitted",O247="Confirmed",O247="Missed"),"",IF(AND(E247&lt;&gt;"",TODAY()&gt;E247),"Past funder deadline",IF(AND(G247&lt;&gt;"",TODAY()&gt;G247),"Overdue",IF(AND(J247&lt;&gt;"",I247&lt;&gt;"",J247&lt;=I247),"Due soon",""))))</f>
        <v/>
      </c>
      <c r="L247" s="6" t="n"/>
      <c r="M247" s="6" t="n"/>
      <c r="N247" s="7" t="n"/>
      <c r="O247" s="7" t="n"/>
      <c r="P247" s="6" t="n"/>
      <c r="Q247" s="6" t="n"/>
      <c r="R247" s="12">
        <f>IF(K247="","",IF(G247&lt;&gt;"",G247,E247)+ROW()/100000)</f>
        <v/>
      </c>
    </row>
    <row r="248">
      <c r="A248" s="6" t="n"/>
      <c r="B248" s="6" t="n"/>
      <c r="C248" s="6" t="n"/>
      <c r="D248" s="7" t="n"/>
      <c r="E248" s="8" t="n"/>
      <c r="F248" s="6" t="n"/>
      <c r="G248" s="8" t="n"/>
      <c r="H248" s="9">
        <f>IF(OR(E248="",G248=""),"",E248-G248)</f>
        <v/>
      </c>
      <c r="I248" s="10" t="n"/>
      <c r="J248" s="9">
        <f>IF(OR(G248="",O248="Submitted",O248="Confirmed",O248="Missed"),"",G248-TODAY())</f>
        <v/>
      </c>
      <c r="K248" s="11">
        <f>IF(OR(O248="Submitted",O248="Confirmed",O248="Missed"),"",IF(AND(E248&lt;&gt;"",TODAY()&gt;E248),"Past funder deadline",IF(AND(G248&lt;&gt;"",TODAY()&gt;G248),"Overdue",IF(AND(J248&lt;&gt;"",I248&lt;&gt;"",J248&lt;=I248),"Due soon",""))))</f>
        <v/>
      </c>
      <c r="L248" s="6" t="n"/>
      <c r="M248" s="6" t="n"/>
      <c r="N248" s="7" t="n"/>
      <c r="O248" s="7" t="n"/>
      <c r="P248" s="6" t="n"/>
      <c r="Q248" s="6" t="n"/>
      <c r="R248" s="12">
        <f>IF(K248="","",IF(G248&lt;&gt;"",G248,E248)+ROW()/100000)</f>
        <v/>
      </c>
    </row>
    <row r="249">
      <c r="A249" s="6" t="n"/>
      <c r="B249" s="6" t="n"/>
      <c r="C249" s="6" t="n"/>
      <c r="D249" s="7" t="n"/>
      <c r="E249" s="8" t="n"/>
      <c r="F249" s="6" t="n"/>
      <c r="G249" s="8" t="n"/>
      <c r="H249" s="9">
        <f>IF(OR(E249="",G249=""),"",E249-G249)</f>
        <v/>
      </c>
      <c r="I249" s="10" t="n"/>
      <c r="J249" s="9">
        <f>IF(OR(G249="",O249="Submitted",O249="Confirmed",O249="Missed"),"",G249-TODAY())</f>
        <v/>
      </c>
      <c r="K249" s="11">
        <f>IF(OR(O249="Submitted",O249="Confirmed",O249="Missed"),"",IF(AND(E249&lt;&gt;"",TODAY()&gt;E249),"Past funder deadline",IF(AND(G249&lt;&gt;"",TODAY()&gt;G249),"Overdue",IF(AND(J249&lt;&gt;"",I249&lt;&gt;"",J249&lt;=I249),"Due soon",""))))</f>
        <v/>
      </c>
      <c r="L249" s="6" t="n"/>
      <c r="M249" s="6" t="n"/>
      <c r="N249" s="7" t="n"/>
      <c r="O249" s="7" t="n"/>
      <c r="P249" s="6" t="n"/>
      <c r="Q249" s="6" t="n"/>
      <c r="R249" s="12">
        <f>IF(K249="","",IF(G249&lt;&gt;"",G249,E249)+ROW()/100000)</f>
        <v/>
      </c>
    </row>
    <row r="250">
      <c r="A250" s="6" t="n"/>
      <c r="B250" s="6" t="n"/>
      <c r="C250" s="6" t="n"/>
      <c r="D250" s="7" t="n"/>
      <c r="E250" s="8" t="n"/>
      <c r="F250" s="6" t="n"/>
      <c r="G250" s="8" t="n"/>
      <c r="H250" s="9">
        <f>IF(OR(E250="",G250=""),"",E250-G250)</f>
        <v/>
      </c>
      <c r="I250" s="10" t="n"/>
      <c r="J250" s="9">
        <f>IF(OR(G250="",O250="Submitted",O250="Confirmed",O250="Missed"),"",G250-TODAY())</f>
        <v/>
      </c>
      <c r="K250" s="11">
        <f>IF(OR(O250="Submitted",O250="Confirmed",O250="Missed"),"",IF(AND(E250&lt;&gt;"",TODAY()&gt;E250),"Past funder deadline",IF(AND(G250&lt;&gt;"",TODAY()&gt;G250),"Overdue",IF(AND(J250&lt;&gt;"",I250&lt;&gt;"",J250&lt;=I250),"Due soon",""))))</f>
        <v/>
      </c>
      <c r="L250" s="6" t="n"/>
      <c r="M250" s="6" t="n"/>
      <c r="N250" s="7" t="n"/>
      <c r="O250" s="7" t="n"/>
      <c r="P250" s="6" t="n"/>
      <c r="Q250" s="6" t="n"/>
      <c r="R250" s="12">
        <f>IF(K250="","",IF(G250&lt;&gt;"",G250,E250)+ROW()/100000)</f>
        <v/>
      </c>
    </row>
    <row r="251">
      <c r="A251" s="6" t="n"/>
      <c r="B251" s="6" t="n"/>
      <c r="C251" s="6" t="n"/>
      <c r="D251" s="7" t="n"/>
      <c r="E251" s="8" t="n"/>
      <c r="F251" s="6" t="n"/>
      <c r="G251" s="8" t="n"/>
      <c r="H251" s="9">
        <f>IF(OR(E251="",G251=""),"",E251-G251)</f>
        <v/>
      </c>
      <c r="I251" s="10" t="n"/>
      <c r="J251" s="9">
        <f>IF(OR(G251="",O251="Submitted",O251="Confirmed",O251="Missed"),"",G251-TODAY())</f>
        <v/>
      </c>
      <c r="K251" s="11">
        <f>IF(OR(O251="Submitted",O251="Confirmed",O251="Missed"),"",IF(AND(E251&lt;&gt;"",TODAY()&gt;E251),"Past funder deadline",IF(AND(G251&lt;&gt;"",TODAY()&gt;G251),"Overdue",IF(AND(J251&lt;&gt;"",I251&lt;&gt;"",J251&lt;=I251),"Due soon",""))))</f>
        <v/>
      </c>
      <c r="L251" s="6" t="n"/>
      <c r="M251" s="6" t="n"/>
      <c r="N251" s="7" t="n"/>
      <c r="O251" s="7" t="n"/>
      <c r="P251" s="6" t="n"/>
      <c r="Q251" s="6" t="n"/>
      <c r="R251" s="12">
        <f>IF(K251="","",IF(G251&lt;&gt;"",G251,E251)+ROW()/100000)</f>
        <v/>
      </c>
    </row>
    <row r="252">
      <c r="A252" s="6" t="n"/>
      <c r="B252" s="6" t="n"/>
      <c r="C252" s="6" t="n"/>
      <c r="D252" s="7" t="n"/>
      <c r="E252" s="8" t="n"/>
      <c r="F252" s="6" t="n"/>
      <c r="G252" s="8" t="n"/>
      <c r="H252" s="9">
        <f>IF(OR(E252="",G252=""),"",E252-G252)</f>
        <v/>
      </c>
      <c r="I252" s="10" t="n"/>
      <c r="J252" s="9">
        <f>IF(OR(G252="",O252="Submitted",O252="Confirmed",O252="Missed"),"",G252-TODAY())</f>
        <v/>
      </c>
      <c r="K252" s="11">
        <f>IF(OR(O252="Submitted",O252="Confirmed",O252="Missed"),"",IF(AND(E252&lt;&gt;"",TODAY()&gt;E252),"Past funder deadline",IF(AND(G252&lt;&gt;"",TODAY()&gt;G252),"Overdue",IF(AND(J252&lt;&gt;"",I252&lt;&gt;"",J252&lt;=I252),"Due soon",""))))</f>
        <v/>
      </c>
      <c r="L252" s="6" t="n"/>
      <c r="M252" s="6" t="n"/>
      <c r="N252" s="7" t="n"/>
      <c r="O252" s="7" t="n"/>
      <c r="P252" s="6" t="n"/>
      <c r="Q252" s="6" t="n"/>
      <c r="R252" s="12">
        <f>IF(K252="","",IF(G252&lt;&gt;"",G252,E252)+ROW()/100000)</f>
        <v/>
      </c>
    </row>
    <row r="253">
      <c r="A253" s="6" t="n"/>
      <c r="B253" s="6" t="n"/>
      <c r="C253" s="6" t="n"/>
      <c r="D253" s="7" t="n"/>
      <c r="E253" s="8" t="n"/>
      <c r="F253" s="6" t="n"/>
      <c r="G253" s="8" t="n"/>
      <c r="H253" s="9">
        <f>IF(OR(E253="",G253=""),"",E253-G253)</f>
        <v/>
      </c>
      <c r="I253" s="10" t="n"/>
      <c r="J253" s="9">
        <f>IF(OR(G253="",O253="Submitted",O253="Confirmed",O253="Missed"),"",G253-TODAY())</f>
        <v/>
      </c>
      <c r="K253" s="11">
        <f>IF(OR(O253="Submitted",O253="Confirmed",O253="Missed"),"",IF(AND(E253&lt;&gt;"",TODAY()&gt;E253),"Past funder deadline",IF(AND(G253&lt;&gt;"",TODAY()&gt;G253),"Overdue",IF(AND(J253&lt;&gt;"",I253&lt;&gt;"",J253&lt;=I253),"Due soon",""))))</f>
        <v/>
      </c>
      <c r="L253" s="6" t="n"/>
      <c r="M253" s="6" t="n"/>
      <c r="N253" s="7" t="n"/>
      <c r="O253" s="7" t="n"/>
      <c r="P253" s="6" t="n"/>
      <c r="Q253" s="6" t="n"/>
      <c r="R253" s="12">
        <f>IF(K253="","",IF(G253&lt;&gt;"",G253,E253)+ROW()/100000)</f>
        <v/>
      </c>
    </row>
    <row r="254">
      <c r="A254" s="6" t="n"/>
      <c r="B254" s="6" t="n"/>
      <c r="C254" s="6" t="n"/>
      <c r="D254" s="7" t="n"/>
      <c r="E254" s="8" t="n"/>
      <c r="F254" s="6" t="n"/>
      <c r="G254" s="8" t="n"/>
      <c r="H254" s="9">
        <f>IF(OR(E254="",G254=""),"",E254-G254)</f>
        <v/>
      </c>
      <c r="I254" s="10" t="n"/>
      <c r="J254" s="9">
        <f>IF(OR(G254="",O254="Submitted",O254="Confirmed",O254="Missed"),"",G254-TODAY())</f>
        <v/>
      </c>
      <c r="K254" s="11">
        <f>IF(OR(O254="Submitted",O254="Confirmed",O254="Missed"),"",IF(AND(E254&lt;&gt;"",TODAY()&gt;E254),"Past funder deadline",IF(AND(G254&lt;&gt;"",TODAY()&gt;G254),"Overdue",IF(AND(J254&lt;&gt;"",I254&lt;&gt;"",J254&lt;=I254),"Due soon",""))))</f>
        <v/>
      </c>
      <c r="L254" s="6" t="n"/>
      <c r="M254" s="6" t="n"/>
      <c r="N254" s="7" t="n"/>
      <c r="O254" s="7" t="n"/>
      <c r="P254" s="6" t="n"/>
      <c r="Q254" s="6" t="n"/>
      <c r="R254" s="12">
        <f>IF(K254="","",IF(G254&lt;&gt;"",G254,E254)+ROW()/100000)</f>
        <v/>
      </c>
    </row>
    <row r="255">
      <c r="A255" s="6" t="n"/>
      <c r="B255" s="6" t="n"/>
      <c r="C255" s="6" t="n"/>
      <c r="D255" s="7" t="n"/>
      <c r="E255" s="8" t="n"/>
      <c r="F255" s="6" t="n"/>
      <c r="G255" s="8" t="n"/>
      <c r="H255" s="9">
        <f>IF(OR(E255="",G255=""),"",E255-G255)</f>
        <v/>
      </c>
      <c r="I255" s="10" t="n"/>
      <c r="J255" s="9">
        <f>IF(OR(G255="",O255="Submitted",O255="Confirmed",O255="Missed"),"",G255-TODAY())</f>
        <v/>
      </c>
      <c r="K255" s="11">
        <f>IF(OR(O255="Submitted",O255="Confirmed",O255="Missed"),"",IF(AND(E255&lt;&gt;"",TODAY()&gt;E255),"Past funder deadline",IF(AND(G255&lt;&gt;"",TODAY()&gt;G255),"Overdue",IF(AND(J255&lt;&gt;"",I255&lt;&gt;"",J255&lt;=I255),"Due soon",""))))</f>
        <v/>
      </c>
      <c r="L255" s="6" t="n"/>
      <c r="M255" s="6" t="n"/>
      <c r="N255" s="7" t="n"/>
      <c r="O255" s="7" t="n"/>
      <c r="P255" s="6" t="n"/>
      <c r="Q255" s="6" t="n"/>
      <c r="R255" s="12">
        <f>IF(K255="","",IF(G255&lt;&gt;"",G255,E255)+ROW()/100000)</f>
        <v/>
      </c>
    </row>
    <row r="256">
      <c r="A256" s="6" t="n"/>
      <c r="B256" s="6" t="n"/>
      <c r="C256" s="6" t="n"/>
      <c r="D256" s="7" t="n"/>
      <c r="E256" s="8" t="n"/>
      <c r="F256" s="6" t="n"/>
      <c r="G256" s="8" t="n"/>
      <c r="H256" s="9">
        <f>IF(OR(E256="",G256=""),"",E256-G256)</f>
        <v/>
      </c>
      <c r="I256" s="10" t="n"/>
      <c r="J256" s="9">
        <f>IF(OR(G256="",O256="Submitted",O256="Confirmed",O256="Missed"),"",G256-TODAY())</f>
        <v/>
      </c>
      <c r="K256" s="11">
        <f>IF(OR(O256="Submitted",O256="Confirmed",O256="Missed"),"",IF(AND(E256&lt;&gt;"",TODAY()&gt;E256),"Past funder deadline",IF(AND(G256&lt;&gt;"",TODAY()&gt;G256),"Overdue",IF(AND(J256&lt;&gt;"",I256&lt;&gt;"",J256&lt;=I256),"Due soon",""))))</f>
        <v/>
      </c>
      <c r="L256" s="6" t="n"/>
      <c r="M256" s="6" t="n"/>
      <c r="N256" s="7" t="n"/>
      <c r="O256" s="7" t="n"/>
      <c r="P256" s="6" t="n"/>
      <c r="Q256" s="6" t="n"/>
      <c r="R256" s="12">
        <f>IF(K256="","",IF(G256&lt;&gt;"",G256,E256)+ROW()/100000)</f>
        <v/>
      </c>
    </row>
    <row r="257">
      <c r="A257" s="6" t="n"/>
      <c r="B257" s="6" t="n"/>
      <c r="C257" s="6" t="n"/>
      <c r="D257" s="7" t="n"/>
      <c r="E257" s="8" t="n"/>
      <c r="F257" s="6" t="n"/>
      <c r="G257" s="8" t="n"/>
      <c r="H257" s="9">
        <f>IF(OR(E257="",G257=""),"",E257-G257)</f>
        <v/>
      </c>
      <c r="I257" s="10" t="n"/>
      <c r="J257" s="9">
        <f>IF(OR(G257="",O257="Submitted",O257="Confirmed",O257="Missed"),"",G257-TODAY())</f>
        <v/>
      </c>
      <c r="K257" s="11">
        <f>IF(OR(O257="Submitted",O257="Confirmed",O257="Missed"),"",IF(AND(E257&lt;&gt;"",TODAY()&gt;E257),"Past funder deadline",IF(AND(G257&lt;&gt;"",TODAY()&gt;G257),"Overdue",IF(AND(J257&lt;&gt;"",I257&lt;&gt;"",J257&lt;=I257),"Due soon",""))))</f>
        <v/>
      </c>
      <c r="L257" s="6" t="n"/>
      <c r="M257" s="6" t="n"/>
      <c r="N257" s="7" t="n"/>
      <c r="O257" s="7" t="n"/>
      <c r="P257" s="6" t="n"/>
      <c r="Q257" s="6" t="n"/>
      <c r="R257" s="12">
        <f>IF(K257="","",IF(G257&lt;&gt;"",G257,E257)+ROW()/100000)</f>
        <v/>
      </c>
    </row>
    <row r="258">
      <c r="A258" s="6" t="n"/>
      <c r="B258" s="6" t="n"/>
      <c r="C258" s="6" t="n"/>
      <c r="D258" s="7" t="n"/>
      <c r="E258" s="8" t="n"/>
      <c r="F258" s="6" t="n"/>
      <c r="G258" s="8" t="n"/>
      <c r="H258" s="9">
        <f>IF(OR(E258="",G258=""),"",E258-G258)</f>
        <v/>
      </c>
      <c r="I258" s="10" t="n"/>
      <c r="J258" s="9">
        <f>IF(OR(G258="",O258="Submitted",O258="Confirmed",O258="Missed"),"",G258-TODAY())</f>
        <v/>
      </c>
      <c r="K258" s="11">
        <f>IF(OR(O258="Submitted",O258="Confirmed",O258="Missed"),"",IF(AND(E258&lt;&gt;"",TODAY()&gt;E258),"Past funder deadline",IF(AND(G258&lt;&gt;"",TODAY()&gt;G258),"Overdue",IF(AND(J258&lt;&gt;"",I258&lt;&gt;"",J258&lt;=I258),"Due soon",""))))</f>
        <v/>
      </c>
      <c r="L258" s="6" t="n"/>
      <c r="M258" s="6" t="n"/>
      <c r="N258" s="7" t="n"/>
      <c r="O258" s="7" t="n"/>
      <c r="P258" s="6" t="n"/>
      <c r="Q258" s="6" t="n"/>
      <c r="R258" s="12">
        <f>IF(K258="","",IF(G258&lt;&gt;"",G258,E258)+ROW()/100000)</f>
        <v/>
      </c>
    </row>
    <row r="259">
      <c r="A259" s="6" t="n"/>
      <c r="B259" s="6" t="n"/>
      <c r="C259" s="6" t="n"/>
      <c r="D259" s="7" t="n"/>
      <c r="E259" s="8" t="n"/>
      <c r="F259" s="6" t="n"/>
      <c r="G259" s="8" t="n"/>
      <c r="H259" s="9">
        <f>IF(OR(E259="",G259=""),"",E259-G259)</f>
        <v/>
      </c>
      <c r="I259" s="10" t="n"/>
      <c r="J259" s="9">
        <f>IF(OR(G259="",O259="Submitted",O259="Confirmed",O259="Missed"),"",G259-TODAY())</f>
        <v/>
      </c>
      <c r="K259" s="11">
        <f>IF(OR(O259="Submitted",O259="Confirmed",O259="Missed"),"",IF(AND(E259&lt;&gt;"",TODAY()&gt;E259),"Past funder deadline",IF(AND(G259&lt;&gt;"",TODAY()&gt;G259),"Overdue",IF(AND(J259&lt;&gt;"",I259&lt;&gt;"",J259&lt;=I259),"Due soon",""))))</f>
        <v/>
      </c>
      <c r="L259" s="6" t="n"/>
      <c r="M259" s="6" t="n"/>
      <c r="N259" s="7" t="n"/>
      <c r="O259" s="7" t="n"/>
      <c r="P259" s="6" t="n"/>
      <c r="Q259" s="6" t="n"/>
      <c r="R259" s="12">
        <f>IF(K259="","",IF(G259&lt;&gt;"",G259,E259)+ROW()/100000)</f>
        <v/>
      </c>
    </row>
    <row r="260">
      <c r="A260" s="6" t="n"/>
      <c r="B260" s="6" t="n"/>
      <c r="C260" s="6" t="n"/>
      <c r="D260" s="7" t="n"/>
      <c r="E260" s="8" t="n"/>
      <c r="F260" s="6" t="n"/>
      <c r="G260" s="8" t="n"/>
      <c r="H260" s="9">
        <f>IF(OR(E260="",G260=""),"",E260-G260)</f>
        <v/>
      </c>
      <c r="I260" s="10" t="n"/>
      <c r="J260" s="9">
        <f>IF(OR(G260="",O260="Submitted",O260="Confirmed",O260="Missed"),"",G260-TODAY())</f>
        <v/>
      </c>
      <c r="K260" s="11">
        <f>IF(OR(O260="Submitted",O260="Confirmed",O260="Missed"),"",IF(AND(E260&lt;&gt;"",TODAY()&gt;E260),"Past funder deadline",IF(AND(G260&lt;&gt;"",TODAY()&gt;G260),"Overdue",IF(AND(J260&lt;&gt;"",I260&lt;&gt;"",J260&lt;=I260),"Due soon",""))))</f>
        <v/>
      </c>
      <c r="L260" s="6" t="n"/>
      <c r="M260" s="6" t="n"/>
      <c r="N260" s="7" t="n"/>
      <c r="O260" s="7" t="n"/>
      <c r="P260" s="6" t="n"/>
      <c r="Q260" s="6" t="n"/>
      <c r="R260" s="12">
        <f>IF(K260="","",IF(G260&lt;&gt;"",G260,E260)+ROW()/100000)</f>
        <v/>
      </c>
    </row>
    <row r="261">
      <c r="A261" s="6" t="n"/>
      <c r="B261" s="6" t="n"/>
      <c r="C261" s="6" t="n"/>
      <c r="D261" s="7" t="n"/>
      <c r="E261" s="8" t="n"/>
      <c r="F261" s="6" t="n"/>
      <c r="G261" s="8" t="n"/>
      <c r="H261" s="9">
        <f>IF(OR(E261="",G261=""),"",E261-G261)</f>
        <v/>
      </c>
      <c r="I261" s="10" t="n"/>
      <c r="J261" s="9">
        <f>IF(OR(G261="",O261="Submitted",O261="Confirmed",O261="Missed"),"",G261-TODAY())</f>
        <v/>
      </c>
      <c r="K261" s="11">
        <f>IF(OR(O261="Submitted",O261="Confirmed",O261="Missed"),"",IF(AND(E261&lt;&gt;"",TODAY()&gt;E261),"Past funder deadline",IF(AND(G261&lt;&gt;"",TODAY()&gt;G261),"Overdue",IF(AND(J261&lt;&gt;"",I261&lt;&gt;"",J261&lt;=I261),"Due soon",""))))</f>
        <v/>
      </c>
      <c r="L261" s="6" t="n"/>
      <c r="M261" s="6" t="n"/>
      <c r="N261" s="7" t="n"/>
      <c r="O261" s="7" t="n"/>
      <c r="P261" s="6" t="n"/>
      <c r="Q261" s="6" t="n"/>
      <c r="R261" s="12">
        <f>IF(K261="","",IF(G261&lt;&gt;"",G261,E261)+ROW()/100000)</f>
        <v/>
      </c>
    </row>
    <row r="262">
      <c r="A262" s="6" t="n"/>
      <c r="B262" s="6" t="n"/>
      <c r="C262" s="6" t="n"/>
      <c r="D262" s="7" t="n"/>
      <c r="E262" s="8" t="n"/>
      <c r="F262" s="6" t="n"/>
      <c r="G262" s="8" t="n"/>
      <c r="H262" s="9">
        <f>IF(OR(E262="",G262=""),"",E262-G262)</f>
        <v/>
      </c>
      <c r="I262" s="10" t="n"/>
      <c r="J262" s="9">
        <f>IF(OR(G262="",O262="Submitted",O262="Confirmed",O262="Missed"),"",G262-TODAY())</f>
        <v/>
      </c>
      <c r="K262" s="11">
        <f>IF(OR(O262="Submitted",O262="Confirmed",O262="Missed"),"",IF(AND(E262&lt;&gt;"",TODAY()&gt;E262),"Past funder deadline",IF(AND(G262&lt;&gt;"",TODAY()&gt;G262),"Overdue",IF(AND(J262&lt;&gt;"",I262&lt;&gt;"",J262&lt;=I262),"Due soon",""))))</f>
        <v/>
      </c>
      <c r="L262" s="6" t="n"/>
      <c r="M262" s="6" t="n"/>
      <c r="N262" s="7" t="n"/>
      <c r="O262" s="7" t="n"/>
      <c r="P262" s="6" t="n"/>
      <c r="Q262" s="6" t="n"/>
      <c r="R262" s="12">
        <f>IF(K262="","",IF(G262&lt;&gt;"",G262,E262)+ROW()/100000)</f>
        <v/>
      </c>
    </row>
    <row r="263">
      <c r="A263" s="6" t="n"/>
      <c r="B263" s="6" t="n"/>
      <c r="C263" s="6" t="n"/>
      <c r="D263" s="7" t="n"/>
      <c r="E263" s="8" t="n"/>
      <c r="F263" s="6" t="n"/>
      <c r="G263" s="8" t="n"/>
      <c r="H263" s="9">
        <f>IF(OR(E263="",G263=""),"",E263-G263)</f>
        <v/>
      </c>
      <c r="I263" s="10" t="n"/>
      <c r="J263" s="9">
        <f>IF(OR(G263="",O263="Submitted",O263="Confirmed",O263="Missed"),"",G263-TODAY())</f>
        <v/>
      </c>
      <c r="K263" s="11">
        <f>IF(OR(O263="Submitted",O263="Confirmed",O263="Missed"),"",IF(AND(E263&lt;&gt;"",TODAY()&gt;E263),"Past funder deadline",IF(AND(G263&lt;&gt;"",TODAY()&gt;G263),"Overdue",IF(AND(J263&lt;&gt;"",I263&lt;&gt;"",J263&lt;=I263),"Due soon",""))))</f>
        <v/>
      </c>
      <c r="L263" s="6" t="n"/>
      <c r="M263" s="6" t="n"/>
      <c r="N263" s="7" t="n"/>
      <c r="O263" s="7" t="n"/>
      <c r="P263" s="6" t="n"/>
      <c r="Q263" s="6" t="n"/>
      <c r="R263" s="12">
        <f>IF(K263="","",IF(G263&lt;&gt;"",G263,E263)+ROW()/100000)</f>
        <v/>
      </c>
    </row>
    <row r="264">
      <c r="A264" s="6" t="n"/>
      <c r="B264" s="6" t="n"/>
      <c r="C264" s="6" t="n"/>
      <c r="D264" s="7" t="n"/>
      <c r="E264" s="8" t="n"/>
      <c r="F264" s="6" t="n"/>
      <c r="G264" s="8" t="n"/>
      <c r="H264" s="9">
        <f>IF(OR(E264="",G264=""),"",E264-G264)</f>
        <v/>
      </c>
      <c r="I264" s="10" t="n"/>
      <c r="J264" s="9">
        <f>IF(OR(G264="",O264="Submitted",O264="Confirmed",O264="Missed"),"",G264-TODAY())</f>
        <v/>
      </c>
      <c r="K264" s="11">
        <f>IF(OR(O264="Submitted",O264="Confirmed",O264="Missed"),"",IF(AND(E264&lt;&gt;"",TODAY()&gt;E264),"Past funder deadline",IF(AND(G264&lt;&gt;"",TODAY()&gt;G264),"Overdue",IF(AND(J264&lt;&gt;"",I264&lt;&gt;"",J264&lt;=I264),"Due soon",""))))</f>
        <v/>
      </c>
      <c r="L264" s="6" t="n"/>
      <c r="M264" s="6" t="n"/>
      <c r="N264" s="7" t="n"/>
      <c r="O264" s="7" t="n"/>
      <c r="P264" s="6" t="n"/>
      <c r="Q264" s="6" t="n"/>
      <c r="R264" s="12">
        <f>IF(K264="","",IF(G264&lt;&gt;"",G264,E264)+ROW()/100000)</f>
        <v/>
      </c>
    </row>
    <row r="265">
      <c r="A265" s="6" t="n"/>
      <c r="B265" s="6" t="n"/>
      <c r="C265" s="6" t="n"/>
      <c r="D265" s="7" t="n"/>
      <c r="E265" s="8" t="n"/>
      <c r="F265" s="6" t="n"/>
      <c r="G265" s="8" t="n"/>
      <c r="H265" s="9">
        <f>IF(OR(E265="",G265=""),"",E265-G265)</f>
        <v/>
      </c>
      <c r="I265" s="10" t="n"/>
      <c r="J265" s="9">
        <f>IF(OR(G265="",O265="Submitted",O265="Confirmed",O265="Missed"),"",G265-TODAY())</f>
        <v/>
      </c>
      <c r="K265" s="11">
        <f>IF(OR(O265="Submitted",O265="Confirmed",O265="Missed"),"",IF(AND(E265&lt;&gt;"",TODAY()&gt;E265),"Past funder deadline",IF(AND(G265&lt;&gt;"",TODAY()&gt;G265),"Overdue",IF(AND(J265&lt;&gt;"",I265&lt;&gt;"",J265&lt;=I265),"Due soon",""))))</f>
        <v/>
      </c>
      <c r="L265" s="6" t="n"/>
      <c r="M265" s="6" t="n"/>
      <c r="N265" s="7" t="n"/>
      <c r="O265" s="7" t="n"/>
      <c r="P265" s="6" t="n"/>
      <c r="Q265" s="6" t="n"/>
      <c r="R265" s="12">
        <f>IF(K265="","",IF(G265&lt;&gt;"",G265,E265)+ROW()/100000)</f>
        <v/>
      </c>
    </row>
    <row r="266">
      <c r="A266" s="6" t="n"/>
      <c r="B266" s="6" t="n"/>
      <c r="C266" s="6" t="n"/>
      <c r="D266" s="7" t="n"/>
      <c r="E266" s="8" t="n"/>
      <c r="F266" s="6" t="n"/>
      <c r="G266" s="8" t="n"/>
      <c r="H266" s="9">
        <f>IF(OR(E266="",G266=""),"",E266-G266)</f>
        <v/>
      </c>
      <c r="I266" s="10" t="n"/>
      <c r="J266" s="9">
        <f>IF(OR(G266="",O266="Submitted",O266="Confirmed",O266="Missed"),"",G266-TODAY())</f>
        <v/>
      </c>
      <c r="K266" s="11">
        <f>IF(OR(O266="Submitted",O266="Confirmed",O266="Missed"),"",IF(AND(E266&lt;&gt;"",TODAY()&gt;E266),"Past funder deadline",IF(AND(G266&lt;&gt;"",TODAY()&gt;G266),"Overdue",IF(AND(J266&lt;&gt;"",I266&lt;&gt;"",J266&lt;=I266),"Due soon",""))))</f>
        <v/>
      </c>
      <c r="L266" s="6" t="n"/>
      <c r="M266" s="6" t="n"/>
      <c r="N266" s="7" t="n"/>
      <c r="O266" s="7" t="n"/>
      <c r="P266" s="6" t="n"/>
      <c r="Q266" s="6" t="n"/>
      <c r="R266" s="12">
        <f>IF(K266="","",IF(G266&lt;&gt;"",G266,E266)+ROW()/100000)</f>
        <v/>
      </c>
    </row>
    <row r="267">
      <c r="A267" s="6" t="n"/>
      <c r="B267" s="6" t="n"/>
      <c r="C267" s="6" t="n"/>
      <c r="D267" s="7" t="n"/>
      <c r="E267" s="8" t="n"/>
      <c r="F267" s="6" t="n"/>
      <c r="G267" s="8" t="n"/>
      <c r="H267" s="9">
        <f>IF(OR(E267="",G267=""),"",E267-G267)</f>
        <v/>
      </c>
      <c r="I267" s="10" t="n"/>
      <c r="J267" s="9">
        <f>IF(OR(G267="",O267="Submitted",O267="Confirmed",O267="Missed"),"",G267-TODAY())</f>
        <v/>
      </c>
      <c r="K267" s="11">
        <f>IF(OR(O267="Submitted",O267="Confirmed",O267="Missed"),"",IF(AND(E267&lt;&gt;"",TODAY()&gt;E267),"Past funder deadline",IF(AND(G267&lt;&gt;"",TODAY()&gt;G267),"Overdue",IF(AND(J267&lt;&gt;"",I267&lt;&gt;"",J267&lt;=I267),"Due soon",""))))</f>
        <v/>
      </c>
      <c r="L267" s="6" t="n"/>
      <c r="M267" s="6" t="n"/>
      <c r="N267" s="7" t="n"/>
      <c r="O267" s="7" t="n"/>
      <c r="P267" s="6" t="n"/>
      <c r="Q267" s="6" t="n"/>
      <c r="R267" s="12">
        <f>IF(K267="","",IF(G267&lt;&gt;"",G267,E267)+ROW()/100000)</f>
        <v/>
      </c>
    </row>
    <row r="268">
      <c r="A268" s="6" t="n"/>
      <c r="B268" s="6" t="n"/>
      <c r="C268" s="6" t="n"/>
      <c r="D268" s="7" t="n"/>
      <c r="E268" s="8" t="n"/>
      <c r="F268" s="6" t="n"/>
      <c r="G268" s="8" t="n"/>
      <c r="H268" s="9">
        <f>IF(OR(E268="",G268=""),"",E268-G268)</f>
        <v/>
      </c>
      <c r="I268" s="10" t="n"/>
      <c r="J268" s="9">
        <f>IF(OR(G268="",O268="Submitted",O268="Confirmed",O268="Missed"),"",G268-TODAY())</f>
        <v/>
      </c>
      <c r="K268" s="11">
        <f>IF(OR(O268="Submitted",O268="Confirmed",O268="Missed"),"",IF(AND(E268&lt;&gt;"",TODAY()&gt;E268),"Past funder deadline",IF(AND(G268&lt;&gt;"",TODAY()&gt;G268),"Overdue",IF(AND(J268&lt;&gt;"",I268&lt;&gt;"",J268&lt;=I268),"Due soon",""))))</f>
        <v/>
      </c>
      <c r="L268" s="6" t="n"/>
      <c r="M268" s="6" t="n"/>
      <c r="N268" s="7" t="n"/>
      <c r="O268" s="7" t="n"/>
      <c r="P268" s="6" t="n"/>
      <c r="Q268" s="6" t="n"/>
      <c r="R268" s="12">
        <f>IF(K268="","",IF(G268&lt;&gt;"",G268,E268)+ROW()/100000)</f>
        <v/>
      </c>
    </row>
    <row r="269">
      <c r="A269" s="6" t="n"/>
      <c r="B269" s="6" t="n"/>
      <c r="C269" s="6" t="n"/>
      <c r="D269" s="7" t="n"/>
      <c r="E269" s="8" t="n"/>
      <c r="F269" s="6" t="n"/>
      <c r="G269" s="8" t="n"/>
      <c r="H269" s="9">
        <f>IF(OR(E269="",G269=""),"",E269-G269)</f>
        <v/>
      </c>
      <c r="I269" s="10" t="n"/>
      <c r="J269" s="9">
        <f>IF(OR(G269="",O269="Submitted",O269="Confirmed",O269="Missed"),"",G269-TODAY())</f>
        <v/>
      </c>
      <c r="K269" s="11">
        <f>IF(OR(O269="Submitted",O269="Confirmed",O269="Missed"),"",IF(AND(E269&lt;&gt;"",TODAY()&gt;E269),"Past funder deadline",IF(AND(G269&lt;&gt;"",TODAY()&gt;G269),"Overdue",IF(AND(J269&lt;&gt;"",I269&lt;&gt;"",J269&lt;=I269),"Due soon",""))))</f>
        <v/>
      </c>
      <c r="L269" s="6" t="n"/>
      <c r="M269" s="6" t="n"/>
      <c r="N269" s="7" t="n"/>
      <c r="O269" s="7" t="n"/>
      <c r="P269" s="6" t="n"/>
      <c r="Q269" s="6" t="n"/>
      <c r="R269" s="12">
        <f>IF(K269="","",IF(G269&lt;&gt;"",G269,E269)+ROW()/100000)</f>
        <v/>
      </c>
    </row>
    <row r="270">
      <c r="A270" s="6" t="n"/>
      <c r="B270" s="6" t="n"/>
      <c r="C270" s="6" t="n"/>
      <c r="D270" s="7" t="n"/>
      <c r="E270" s="8" t="n"/>
      <c r="F270" s="6" t="n"/>
      <c r="G270" s="8" t="n"/>
      <c r="H270" s="9">
        <f>IF(OR(E270="",G270=""),"",E270-G270)</f>
        <v/>
      </c>
      <c r="I270" s="10" t="n"/>
      <c r="J270" s="9">
        <f>IF(OR(G270="",O270="Submitted",O270="Confirmed",O270="Missed"),"",G270-TODAY())</f>
        <v/>
      </c>
      <c r="K270" s="11">
        <f>IF(OR(O270="Submitted",O270="Confirmed",O270="Missed"),"",IF(AND(E270&lt;&gt;"",TODAY()&gt;E270),"Past funder deadline",IF(AND(G270&lt;&gt;"",TODAY()&gt;G270),"Overdue",IF(AND(J270&lt;&gt;"",I270&lt;&gt;"",J270&lt;=I270),"Due soon",""))))</f>
        <v/>
      </c>
      <c r="L270" s="6" t="n"/>
      <c r="M270" s="6" t="n"/>
      <c r="N270" s="7" t="n"/>
      <c r="O270" s="7" t="n"/>
      <c r="P270" s="6" t="n"/>
      <c r="Q270" s="6" t="n"/>
      <c r="R270" s="12">
        <f>IF(K270="","",IF(G270&lt;&gt;"",G270,E270)+ROW()/100000)</f>
        <v/>
      </c>
    </row>
    <row r="271">
      <c r="A271" s="6" t="n"/>
      <c r="B271" s="6" t="n"/>
      <c r="C271" s="6" t="n"/>
      <c r="D271" s="7" t="n"/>
      <c r="E271" s="8" t="n"/>
      <c r="F271" s="6" t="n"/>
      <c r="G271" s="8" t="n"/>
      <c r="H271" s="9">
        <f>IF(OR(E271="",G271=""),"",E271-G271)</f>
        <v/>
      </c>
      <c r="I271" s="10" t="n"/>
      <c r="J271" s="9">
        <f>IF(OR(G271="",O271="Submitted",O271="Confirmed",O271="Missed"),"",G271-TODAY())</f>
        <v/>
      </c>
      <c r="K271" s="11">
        <f>IF(OR(O271="Submitted",O271="Confirmed",O271="Missed"),"",IF(AND(E271&lt;&gt;"",TODAY()&gt;E271),"Past funder deadline",IF(AND(G271&lt;&gt;"",TODAY()&gt;G271),"Overdue",IF(AND(J271&lt;&gt;"",I271&lt;&gt;"",J271&lt;=I271),"Due soon",""))))</f>
        <v/>
      </c>
      <c r="L271" s="6" t="n"/>
      <c r="M271" s="6" t="n"/>
      <c r="N271" s="7" t="n"/>
      <c r="O271" s="7" t="n"/>
      <c r="P271" s="6" t="n"/>
      <c r="Q271" s="6" t="n"/>
      <c r="R271" s="12">
        <f>IF(K271="","",IF(G271&lt;&gt;"",G271,E271)+ROW()/100000)</f>
        <v/>
      </c>
    </row>
    <row r="272">
      <c r="A272" s="6" t="n"/>
      <c r="B272" s="6" t="n"/>
      <c r="C272" s="6" t="n"/>
      <c r="D272" s="7" t="n"/>
      <c r="E272" s="8" t="n"/>
      <c r="F272" s="6" t="n"/>
      <c r="G272" s="8" t="n"/>
      <c r="H272" s="9">
        <f>IF(OR(E272="",G272=""),"",E272-G272)</f>
        <v/>
      </c>
      <c r="I272" s="10" t="n"/>
      <c r="J272" s="9">
        <f>IF(OR(G272="",O272="Submitted",O272="Confirmed",O272="Missed"),"",G272-TODAY())</f>
        <v/>
      </c>
      <c r="K272" s="11">
        <f>IF(OR(O272="Submitted",O272="Confirmed",O272="Missed"),"",IF(AND(E272&lt;&gt;"",TODAY()&gt;E272),"Past funder deadline",IF(AND(G272&lt;&gt;"",TODAY()&gt;G272),"Overdue",IF(AND(J272&lt;&gt;"",I272&lt;&gt;"",J272&lt;=I272),"Due soon",""))))</f>
        <v/>
      </c>
      <c r="L272" s="6" t="n"/>
      <c r="M272" s="6" t="n"/>
      <c r="N272" s="7" t="n"/>
      <c r="O272" s="7" t="n"/>
      <c r="P272" s="6" t="n"/>
      <c r="Q272" s="6" t="n"/>
      <c r="R272" s="12">
        <f>IF(K272="","",IF(G272&lt;&gt;"",G272,E272)+ROW()/100000)</f>
        <v/>
      </c>
    </row>
    <row r="273">
      <c r="A273" s="6" t="n"/>
      <c r="B273" s="6" t="n"/>
      <c r="C273" s="6" t="n"/>
      <c r="D273" s="7" t="n"/>
      <c r="E273" s="8" t="n"/>
      <c r="F273" s="6" t="n"/>
      <c r="G273" s="8" t="n"/>
      <c r="H273" s="9">
        <f>IF(OR(E273="",G273=""),"",E273-G273)</f>
        <v/>
      </c>
      <c r="I273" s="10" t="n"/>
      <c r="J273" s="9">
        <f>IF(OR(G273="",O273="Submitted",O273="Confirmed",O273="Missed"),"",G273-TODAY())</f>
        <v/>
      </c>
      <c r="K273" s="11">
        <f>IF(OR(O273="Submitted",O273="Confirmed",O273="Missed"),"",IF(AND(E273&lt;&gt;"",TODAY()&gt;E273),"Past funder deadline",IF(AND(G273&lt;&gt;"",TODAY()&gt;G273),"Overdue",IF(AND(J273&lt;&gt;"",I273&lt;&gt;"",J273&lt;=I273),"Due soon",""))))</f>
        <v/>
      </c>
      <c r="L273" s="6" t="n"/>
      <c r="M273" s="6" t="n"/>
      <c r="N273" s="7" t="n"/>
      <c r="O273" s="7" t="n"/>
      <c r="P273" s="6" t="n"/>
      <c r="Q273" s="6" t="n"/>
      <c r="R273" s="12">
        <f>IF(K273="","",IF(G273&lt;&gt;"",G273,E273)+ROW()/100000)</f>
        <v/>
      </c>
    </row>
    <row r="274">
      <c r="A274" s="6" t="n"/>
      <c r="B274" s="6" t="n"/>
      <c r="C274" s="6" t="n"/>
      <c r="D274" s="7" t="n"/>
      <c r="E274" s="8" t="n"/>
      <c r="F274" s="6" t="n"/>
      <c r="G274" s="8" t="n"/>
      <c r="H274" s="9">
        <f>IF(OR(E274="",G274=""),"",E274-G274)</f>
        <v/>
      </c>
      <c r="I274" s="10" t="n"/>
      <c r="J274" s="9">
        <f>IF(OR(G274="",O274="Submitted",O274="Confirmed",O274="Missed"),"",G274-TODAY())</f>
        <v/>
      </c>
      <c r="K274" s="11">
        <f>IF(OR(O274="Submitted",O274="Confirmed",O274="Missed"),"",IF(AND(E274&lt;&gt;"",TODAY()&gt;E274),"Past funder deadline",IF(AND(G274&lt;&gt;"",TODAY()&gt;G274),"Overdue",IF(AND(J274&lt;&gt;"",I274&lt;&gt;"",J274&lt;=I274),"Due soon",""))))</f>
        <v/>
      </c>
      <c r="L274" s="6" t="n"/>
      <c r="M274" s="6" t="n"/>
      <c r="N274" s="7" t="n"/>
      <c r="O274" s="7" t="n"/>
      <c r="P274" s="6" t="n"/>
      <c r="Q274" s="6" t="n"/>
      <c r="R274" s="12">
        <f>IF(K274="","",IF(G274&lt;&gt;"",G274,E274)+ROW()/100000)</f>
        <v/>
      </c>
    </row>
    <row r="275">
      <c r="A275" s="6" t="n"/>
      <c r="B275" s="6" t="n"/>
      <c r="C275" s="6" t="n"/>
      <c r="D275" s="7" t="n"/>
      <c r="E275" s="8" t="n"/>
      <c r="F275" s="6" t="n"/>
      <c r="G275" s="8" t="n"/>
      <c r="H275" s="9">
        <f>IF(OR(E275="",G275=""),"",E275-G275)</f>
        <v/>
      </c>
      <c r="I275" s="10" t="n"/>
      <c r="J275" s="9">
        <f>IF(OR(G275="",O275="Submitted",O275="Confirmed",O275="Missed"),"",G275-TODAY())</f>
        <v/>
      </c>
      <c r="K275" s="11">
        <f>IF(OR(O275="Submitted",O275="Confirmed",O275="Missed"),"",IF(AND(E275&lt;&gt;"",TODAY()&gt;E275),"Past funder deadline",IF(AND(G275&lt;&gt;"",TODAY()&gt;G275),"Overdue",IF(AND(J275&lt;&gt;"",I275&lt;&gt;"",J275&lt;=I275),"Due soon",""))))</f>
        <v/>
      </c>
      <c r="L275" s="6" t="n"/>
      <c r="M275" s="6" t="n"/>
      <c r="N275" s="7" t="n"/>
      <c r="O275" s="7" t="n"/>
      <c r="P275" s="6" t="n"/>
      <c r="Q275" s="6" t="n"/>
      <c r="R275" s="12">
        <f>IF(K275="","",IF(G275&lt;&gt;"",G275,E275)+ROW()/100000)</f>
        <v/>
      </c>
    </row>
    <row r="276">
      <c r="A276" s="6" t="n"/>
      <c r="B276" s="6" t="n"/>
      <c r="C276" s="6" t="n"/>
      <c r="D276" s="7" t="n"/>
      <c r="E276" s="8" t="n"/>
      <c r="F276" s="6" t="n"/>
      <c r="G276" s="8" t="n"/>
      <c r="H276" s="9">
        <f>IF(OR(E276="",G276=""),"",E276-G276)</f>
        <v/>
      </c>
      <c r="I276" s="10" t="n"/>
      <c r="J276" s="9">
        <f>IF(OR(G276="",O276="Submitted",O276="Confirmed",O276="Missed"),"",G276-TODAY())</f>
        <v/>
      </c>
      <c r="K276" s="11">
        <f>IF(OR(O276="Submitted",O276="Confirmed",O276="Missed"),"",IF(AND(E276&lt;&gt;"",TODAY()&gt;E276),"Past funder deadline",IF(AND(G276&lt;&gt;"",TODAY()&gt;G276),"Overdue",IF(AND(J276&lt;&gt;"",I276&lt;&gt;"",J276&lt;=I276),"Due soon",""))))</f>
        <v/>
      </c>
      <c r="L276" s="6" t="n"/>
      <c r="M276" s="6" t="n"/>
      <c r="N276" s="7" t="n"/>
      <c r="O276" s="7" t="n"/>
      <c r="P276" s="6" t="n"/>
      <c r="Q276" s="6" t="n"/>
      <c r="R276" s="12">
        <f>IF(K276="","",IF(G276&lt;&gt;"",G276,E276)+ROW()/100000)</f>
        <v/>
      </c>
    </row>
    <row r="277">
      <c r="A277" s="6" t="n"/>
      <c r="B277" s="6" t="n"/>
      <c r="C277" s="6" t="n"/>
      <c r="D277" s="7" t="n"/>
      <c r="E277" s="8" t="n"/>
      <c r="F277" s="6" t="n"/>
      <c r="G277" s="8" t="n"/>
      <c r="H277" s="9">
        <f>IF(OR(E277="",G277=""),"",E277-G277)</f>
        <v/>
      </c>
      <c r="I277" s="10" t="n"/>
      <c r="J277" s="9">
        <f>IF(OR(G277="",O277="Submitted",O277="Confirmed",O277="Missed"),"",G277-TODAY())</f>
        <v/>
      </c>
      <c r="K277" s="11">
        <f>IF(OR(O277="Submitted",O277="Confirmed",O277="Missed"),"",IF(AND(E277&lt;&gt;"",TODAY()&gt;E277),"Past funder deadline",IF(AND(G277&lt;&gt;"",TODAY()&gt;G277),"Overdue",IF(AND(J277&lt;&gt;"",I277&lt;&gt;"",J277&lt;=I277),"Due soon",""))))</f>
        <v/>
      </c>
      <c r="L277" s="6" t="n"/>
      <c r="M277" s="6" t="n"/>
      <c r="N277" s="7" t="n"/>
      <c r="O277" s="7" t="n"/>
      <c r="P277" s="6" t="n"/>
      <c r="Q277" s="6" t="n"/>
      <c r="R277" s="12">
        <f>IF(K277="","",IF(G277&lt;&gt;"",G277,E277)+ROW()/100000)</f>
        <v/>
      </c>
    </row>
    <row r="278">
      <c r="A278" s="6" t="n"/>
      <c r="B278" s="6" t="n"/>
      <c r="C278" s="6" t="n"/>
      <c r="D278" s="7" t="n"/>
      <c r="E278" s="8" t="n"/>
      <c r="F278" s="6" t="n"/>
      <c r="G278" s="8" t="n"/>
      <c r="H278" s="9">
        <f>IF(OR(E278="",G278=""),"",E278-G278)</f>
        <v/>
      </c>
      <c r="I278" s="10" t="n"/>
      <c r="J278" s="9">
        <f>IF(OR(G278="",O278="Submitted",O278="Confirmed",O278="Missed"),"",G278-TODAY())</f>
        <v/>
      </c>
      <c r="K278" s="11">
        <f>IF(OR(O278="Submitted",O278="Confirmed",O278="Missed"),"",IF(AND(E278&lt;&gt;"",TODAY()&gt;E278),"Past funder deadline",IF(AND(G278&lt;&gt;"",TODAY()&gt;G278),"Overdue",IF(AND(J278&lt;&gt;"",I278&lt;&gt;"",J278&lt;=I278),"Due soon",""))))</f>
        <v/>
      </c>
      <c r="L278" s="6" t="n"/>
      <c r="M278" s="6" t="n"/>
      <c r="N278" s="7" t="n"/>
      <c r="O278" s="7" t="n"/>
      <c r="P278" s="6" t="n"/>
      <c r="Q278" s="6" t="n"/>
      <c r="R278" s="12">
        <f>IF(K278="","",IF(G278&lt;&gt;"",G278,E278)+ROW()/100000)</f>
        <v/>
      </c>
    </row>
    <row r="279">
      <c r="A279" s="6" t="n"/>
      <c r="B279" s="6" t="n"/>
      <c r="C279" s="6" t="n"/>
      <c r="D279" s="7" t="n"/>
      <c r="E279" s="8" t="n"/>
      <c r="F279" s="6" t="n"/>
      <c r="G279" s="8" t="n"/>
      <c r="H279" s="9">
        <f>IF(OR(E279="",G279=""),"",E279-G279)</f>
        <v/>
      </c>
      <c r="I279" s="10" t="n"/>
      <c r="J279" s="9">
        <f>IF(OR(G279="",O279="Submitted",O279="Confirmed",O279="Missed"),"",G279-TODAY())</f>
        <v/>
      </c>
      <c r="K279" s="11">
        <f>IF(OR(O279="Submitted",O279="Confirmed",O279="Missed"),"",IF(AND(E279&lt;&gt;"",TODAY()&gt;E279),"Past funder deadline",IF(AND(G279&lt;&gt;"",TODAY()&gt;G279),"Overdue",IF(AND(J279&lt;&gt;"",I279&lt;&gt;"",J279&lt;=I279),"Due soon",""))))</f>
        <v/>
      </c>
      <c r="L279" s="6" t="n"/>
      <c r="M279" s="6" t="n"/>
      <c r="N279" s="7" t="n"/>
      <c r="O279" s="7" t="n"/>
      <c r="P279" s="6" t="n"/>
      <c r="Q279" s="6" t="n"/>
      <c r="R279" s="12">
        <f>IF(K279="","",IF(G279&lt;&gt;"",G279,E279)+ROW()/100000)</f>
        <v/>
      </c>
    </row>
    <row r="280">
      <c r="A280" s="6" t="n"/>
      <c r="B280" s="6" t="n"/>
      <c r="C280" s="6" t="n"/>
      <c r="D280" s="7" t="n"/>
      <c r="E280" s="8" t="n"/>
      <c r="F280" s="6" t="n"/>
      <c r="G280" s="8" t="n"/>
      <c r="H280" s="9">
        <f>IF(OR(E280="",G280=""),"",E280-G280)</f>
        <v/>
      </c>
      <c r="I280" s="10" t="n"/>
      <c r="J280" s="9">
        <f>IF(OR(G280="",O280="Submitted",O280="Confirmed",O280="Missed"),"",G280-TODAY())</f>
        <v/>
      </c>
      <c r="K280" s="11">
        <f>IF(OR(O280="Submitted",O280="Confirmed",O280="Missed"),"",IF(AND(E280&lt;&gt;"",TODAY()&gt;E280),"Past funder deadline",IF(AND(G280&lt;&gt;"",TODAY()&gt;G280),"Overdue",IF(AND(J280&lt;&gt;"",I280&lt;&gt;"",J280&lt;=I280),"Due soon",""))))</f>
        <v/>
      </c>
      <c r="L280" s="6" t="n"/>
      <c r="M280" s="6" t="n"/>
      <c r="N280" s="7" t="n"/>
      <c r="O280" s="7" t="n"/>
      <c r="P280" s="6" t="n"/>
      <c r="Q280" s="6" t="n"/>
      <c r="R280" s="12">
        <f>IF(K280="","",IF(G280&lt;&gt;"",G280,E280)+ROW()/100000)</f>
        <v/>
      </c>
    </row>
    <row r="281">
      <c r="A281" s="6" t="n"/>
      <c r="B281" s="6" t="n"/>
      <c r="C281" s="6" t="n"/>
      <c r="D281" s="7" t="n"/>
      <c r="E281" s="8" t="n"/>
      <c r="F281" s="6" t="n"/>
      <c r="G281" s="8" t="n"/>
      <c r="H281" s="9">
        <f>IF(OR(E281="",G281=""),"",E281-G281)</f>
        <v/>
      </c>
      <c r="I281" s="10" t="n"/>
      <c r="J281" s="9">
        <f>IF(OR(G281="",O281="Submitted",O281="Confirmed",O281="Missed"),"",G281-TODAY())</f>
        <v/>
      </c>
      <c r="K281" s="11">
        <f>IF(OR(O281="Submitted",O281="Confirmed",O281="Missed"),"",IF(AND(E281&lt;&gt;"",TODAY()&gt;E281),"Past funder deadline",IF(AND(G281&lt;&gt;"",TODAY()&gt;G281),"Overdue",IF(AND(J281&lt;&gt;"",I281&lt;&gt;"",J281&lt;=I281),"Due soon",""))))</f>
        <v/>
      </c>
      <c r="L281" s="6" t="n"/>
      <c r="M281" s="6" t="n"/>
      <c r="N281" s="7" t="n"/>
      <c r="O281" s="7" t="n"/>
      <c r="P281" s="6" t="n"/>
      <c r="Q281" s="6" t="n"/>
      <c r="R281" s="12">
        <f>IF(K281="","",IF(G281&lt;&gt;"",G281,E281)+ROW()/100000)</f>
        <v/>
      </c>
    </row>
    <row r="282">
      <c r="A282" s="6" t="n"/>
      <c r="B282" s="6" t="n"/>
      <c r="C282" s="6" t="n"/>
      <c r="D282" s="7" t="n"/>
      <c r="E282" s="8" t="n"/>
      <c r="F282" s="6" t="n"/>
      <c r="G282" s="8" t="n"/>
      <c r="H282" s="9">
        <f>IF(OR(E282="",G282=""),"",E282-G282)</f>
        <v/>
      </c>
      <c r="I282" s="10" t="n"/>
      <c r="J282" s="9">
        <f>IF(OR(G282="",O282="Submitted",O282="Confirmed",O282="Missed"),"",G282-TODAY())</f>
        <v/>
      </c>
      <c r="K282" s="11">
        <f>IF(OR(O282="Submitted",O282="Confirmed",O282="Missed"),"",IF(AND(E282&lt;&gt;"",TODAY()&gt;E282),"Past funder deadline",IF(AND(G282&lt;&gt;"",TODAY()&gt;G282),"Overdue",IF(AND(J282&lt;&gt;"",I282&lt;&gt;"",J282&lt;=I282),"Due soon",""))))</f>
        <v/>
      </c>
      <c r="L282" s="6" t="n"/>
      <c r="M282" s="6" t="n"/>
      <c r="N282" s="7" t="n"/>
      <c r="O282" s="7" t="n"/>
      <c r="P282" s="6" t="n"/>
      <c r="Q282" s="6" t="n"/>
      <c r="R282" s="12">
        <f>IF(K282="","",IF(G282&lt;&gt;"",G282,E282)+ROW()/100000)</f>
        <v/>
      </c>
    </row>
    <row r="283">
      <c r="A283" s="6" t="n"/>
      <c r="B283" s="6" t="n"/>
      <c r="C283" s="6" t="n"/>
      <c r="D283" s="7" t="n"/>
      <c r="E283" s="8" t="n"/>
      <c r="F283" s="6" t="n"/>
      <c r="G283" s="8" t="n"/>
      <c r="H283" s="9">
        <f>IF(OR(E283="",G283=""),"",E283-G283)</f>
        <v/>
      </c>
      <c r="I283" s="10" t="n"/>
      <c r="J283" s="9">
        <f>IF(OR(G283="",O283="Submitted",O283="Confirmed",O283="Missed"),"",G283-TODAY())</f>
        <v/>
      </c>
      <c r="K283" s="11">
        <f>IF(OR(O283="Submitted",O283="Confirmed",O283="Missed"),"",IF(AND(E283&lt;&gt;"",TODAY()&gt;E283),"Past funder deadline",IF(AND(G283&lt;&gt;"",TODAY()&gt;G283),"Overdue",IF(AND(J283&lt;&gt;"",I283&lt;&gt;"",J283&lt;=I283),"Due soon",""))))</f>
        <v/>
      </c>
      <c r="L283" s="6" t="n"/>
      <c r="M283" s="6" t="n"/>
      <c r="N283" s="7" t="n"/>
      <c r="O283" s="7" t="n"/>
      <c r="P283" s="6" t="n"/>
      <c r="Q283" s="6" t="n"/>
      <c r="R283" s="12">
        <f>IF(K283="","",IF(G283&lt;&gt;"",G283,E283)+ROW()/100000)</f>
        <v/>
      </c>
    </row>
    <row r="284">
      <c r="A284" s="6" t="n"/>
      <c r="B284" s="6" t="n"/>
      <c r="C284" s="6" t="n"/>
      <c r="D284" s="7" t="n"/>
      <c r="E284" s="8" t="n"/>
      <c r="F284" s="6" t="n"/>
      <c r="G284" s="8" t="n"/>
      <c r="H284" s="9">
        <f>IF(OR(E284="",G284=""),"",E284-G284)</f>
        <v/>
      </c>
      <c r="I284" s="10" t="n"/>
      <c r="J284" s="9">
        <f>IF(OR(G284="",O284="Submitted",O284="Confirmed",O284="Missed"),"",G284-TODAY())</f>
        <v/>
      </c>
      <c r="K284" s="11">
        <f>IF(OR(O284="Submitted",O284="Confirmed",O284="Missed"),"",IF(AND(E284&lt;&gt;"",TODAY()&gt;E284),"Past funder deadline",IF(AND(G284&lt;&gt;"",TODAY()&gt;G284),"Overdue",IF(AND(J284&lt;&gt;"",I284&lt;&gt;"",J284&lt;=I284),"Due soon",""))))</f>
        <v/>
      </c>
      <c r="L284" s="6" t="n"/>
      <c r="M284" s="6" t="n"/>
      <c r="N284" s="7" t="n"/>
      <c r="O284" s="7" t="n"/>
      <c r="P284" s="6" t="n"/>
      <c r="Q284" s="6" t="n"/>
      <c r="R284" s="12">
        <f>IF(K284="","",IF(G284&lt;&gt;"",G284,E284)+ROW()/100000)</f>
        <v/>
      </c>
    </row>
    <row r="285">
      <c r="A285" s="6" t="n"/>
      <c r="B285" s="6" t="n"/>
      <c r="C285" s="6" t="n"/>
      <c r="D285" s="7" t="n"/>
      <c r="E285" s="8" t="n"/>
      <c r="F285" s="6" t="n"/>
      <c r="G285" s="8" t="n"/>
      <c r="H285" s="9">
        <f>IF(OR(E285="",G285=""),"",E285-G285)</f>
        <v/>
      </c>
      <c r="I285" s="10" t="n"/>
      <c r="J285" s="9">
        <f>IF(OR(G285="",O285="Submitted",O285="Confirmed",O285="Missed"),"",G285-TODAY())</f>
        <v/>
      </c>
      <c r="K285" s="11">
        <f>IF(OR(O285="Submitted",O285="Confirmed",O285="Missed"),"",IF(AND(E285&lt;&gt;"",TODAY()&gt;E285),"Past funder deadline",IF(AND(G285&lt;&gt;"",TODAY()&gt;G285),"Overdue",IF(AND(J285&lt;&gt;"",I285&lt;&gt;"",J285&lt;=I285),"Due soon",""))))</f>
        <v/>
      </c>
      <c r="L285" s="6" t="n"/>
      <c r="M285" s="6" t="n"/>
      <c r="N285" s="7" t="n"/>
      <c r="O285" s="7" t="n"/>
      <c r="P285" s="6" t="n"/>
      <c r="Q285" s="6" t="n"/>
      <c r="R285" s="12">
        <f>IF(K285="","",IF(G285&lt;&gt;"",G285,E285)+ROW()/100000)</f>
        <v/>
      </c>
    </row>
    <row r="286">
      <c r="A286" s="6" t="n"/>
      <c r="B286" s="6" t="n"/>
      <c r="C286" s="6" t="n"/>
      <c r="D286" s="7" t="n"/>
      <c r="E286" s="8" t="n"/>
      <c r="F286" s="6" t="n"/>
      <c r="G286" s="8" t="n"/>
      <c r="H286" s="9">
        <f>IF(OR(E286="",G286=""),"",E286-G286)</f>
        <v/>
      </c>
      <c r="I286" s="10" t="n"/>
      <c r="J286" s="9">
        <f>IF(OR(G286="",O286="Submitted",O286="Confirmed",O286="Missed"),"",G286-TODAY())</f>
        <v/>
      </c>
      <c r="K286" s="11">
        <f>IF(OR(O286="Submitted",O286="Confirmed",O286="Missed"),"",IF(AND(E286&lt;&gt;"",TODAY()&gt;E286),"Past funder deadline",IF(AND(G286&lt;&gt;"",TODAY()&gt;G286),"Overdue",IF(AND(J286&lt;&gt;"",I286&lt;&gt;"",J286&lt;=I286),"Due soon",""))))</f>
        <v/>
      </c>
      <c r="L286" s="6" t="n"/>
      <c r="M286" s="6" t="n"/>
      <c r="N286" s="7" t="n"/>
      <c r="O286" s="7" t="n"/>
      <c r="P286" s="6" t="n"/>
      <c r="Q286" s="6" t="n"/>
      <c r="R286" s="12">
        <f>IF(K286="","",IF(G286&lt;&gt;"",G286,E286)+ROW()/100000)</f>
        <v/>
      </c>
    </row>
    <row r="287">
      <c r="A287" s="6" t="n"/>
      <c r="B287" s="6" t="n"/>
      <c r="C287" s="6" t="n"/>
      <c r="D287" s="7" t="n"/>
      <c r="E287" s="8" t="n"/>
      <c r="F287" s="6" t="n"/>
      <c r="G287" s="8" t="n"/>
      <c r="H287" s="9">
        <f>IF(OR(E287="",G287=""),"",E287-G287)</f>
        <v/>
      </c>
      <c r="I287" s="10" t="n"/>
      <c r="J287" s="9">
        <f>IF(OR(G287="",O287="Submitted",O287="Confirmed",O287="Missed"),"",G287-TODAY())</f>
        <v/>
      </c>
      <c r="K287" s="11">
        <f>IF(OR(O287="Submitted",O287="Confirmed",O287="Missed"),"",IF(AND(E287&lt;&gt;"",TODAY()&gt;E287),"Past funder deadline",IF(AND(G287&lt;&gt;"",TODAY()&gt;G287),"Overdue",IF(AND(J287&lt;&gt;"",I287&lt;&gt;"",J287&lt;=I287),"Due soon",""))))</f>
        <v/>
      </c>
      <c r="L287" s="6" t="n"/>
      <c r="M287" s="6" t="n"/>
      <c r="N287" s="7" t="n"/>
      <c r="O287" s="7" t="n"/>
      <c r="P287" s="6" t="n"/>
      <c r="Q287" s="6" t="n"/>
      <c r="R287" s="12">
        <f>IF(K287="","",IF(G287&lt;&gt;"",G287,E287)+ROW()/100000)</f>
        <v/>
      </c>
    </row>
    <row r="288">
      <c r="A288" s="6" t="n"/>
      <c r="B288" s="6" t="n"/>
      <c r="C288" s="6" t="n"/>
      <c r="D288" s="7" t="n"/>
      <c r="E288" s="8" t="n"/>
      <c r="F288" s="6" t="n"/>
      <c r="G288" s="8" t="n"/>
      <c r="H288" s="9">
        <f>IF(OR(E288="",G288=""),"",E288-G288)</f>
        <v/>
      </c>
      <c r="I288" s="10" t="n"/>
      <c r="J288" s="9">
        <f>IF(OR(G288="",O288="Submitted",O288="Confirmed",O288="Missed"),"",G288-TODAY())</f>
        <v/>
      </c>
      <c r="K288" s="11">
        <f>IF(OR(O288="Submitted",O288="Confirmed",O288="Missed"),"",IF(AND(E288&lt;&gt;"",TODAY()&gt;E288),"Past funder deadline",IF(AND(G288&lt;&gt;"",TODAY()&gt;G288),"Overdue",IF(AND(J288&lt;&gt;"",I288&lt;&gt;"",J288&lt;=I288),"Due soon",""))))</f>
        <v/>
      </c>
      <c r="L288" s="6" t="n"/>
      <c r="M288" s="6" t="n"/>
      <c r="N288" s="7" t="n"/>
      <c r="O288" s="7" t="n"/>
      <c r="P288" s="6" t="n"/>
      <c r="Q288" s="6" t="n"/>
      <c r="R288" s="12">
        <f>IF(K288="","",IF(G288&lt;&gt;"",G288,E288)+ROW()/100000)</f>
        <v/>
      </c>
    </row>
    <row r="289">
      <c r="A289" s="6" t="n"/>
      <c r="B289" s="6" t="n"/>
      <c r="C289" s="6" t="n"/>
      <c r="D289" s="7" t="n"/>
      <c r="E289" s="8" t="n"/>
      <c r="F289" s="6" t="n"/>
      <c r="G289" s="8" t="n"/>
      <c r="H289" s="9">
        <f>IF(OR(E289="",G289=""),"",E289-G289)</f>
        <v/>
      </c>
      <c r="I289" s="10" t="n"/>
      <c r="J289" s="9">
        <f>IF(OR(G289="",O289="Submitted",O289="Confirmed",O289="Missed"),"",G289-TODAY())</f>
        <v/>
      </c>
      <c r="K289" s="11">
        <f>IF(OR(O289="Submitted",O289="Confirmed",O289="Missed"),"",IF(AND(E289&lt;&gt;"",TODAY()&gt;E289),"Past funder deadline",IF(AND(G289&lt;&gt;"",TODAY()&gt;G289),"Overdue",IF(AND(J289&lt;&gt;"",I289&lt;&gt;"",J289&lt;=I289),"Due soon",""))))</f>
        <v/>
      </c>
      <c r="L289" s="6" t="n"/>
      <c r="M289" s="6" t="n"/>
      <c r="N289" s="7" t="n"/>
      <c r="O289" s="7" t="n"/>
      <c r="P289" s="6" t="n"/>
      <c r="Q289" s="6" t="n"/>
      <c r="R289" s="12">
        <f>IF(K289="","",IF(G289&lt;&gt;"",G289,E289)+ROW()/100000)</f>
        <v/>
      </c>
    </row>
    <row r="290">
      <c r="A290" s="6" t="n"/>
      <c r="B290" s="6" t="n"/>
      <c r="C290" s="6" t="n"/>
      <c r="D290" s="7" t="n"/>
      <c r="E290" s="8" t="n"/>
      <c r="F290" s="6" t="n"/>
      <c r="G290" s="8" t="n"/>
      <c r="H290" s="9">
        <f>IF(OR(E290="",G290=""),"",E290-G290)</f>
        <v/>
      </c>
      <c r="I290" s="10" t="n"/>
      <c r="J290" s="9">
        <f>IF(OR(G290="",O290="Submitted",O290="Confirmed",O290="Missed"),"",G290-TODAY())</f>
        <v/>
      </c>
      <c r="K290" s="11">
        <f>IF(OR(O290="Submitted",O290="Confirmed",O290="Missed"),"",IF(AND(E290&lt;&gt;"",TODAY()&gt;E290),"Past funder deadline",IF(AND(G290&lt;&gt;"",TODAY()&gt;G290),"Overdue",IF(AND(J290&lt;&gt;"",I290&lt;&gt;"",J290&lt;=I290),"Due soon",""))))</f>
        <v/>
      </c>
      <c r="L290" s="6" t="n"/>
      <c r="M290" s="6" t="n"/>
      <c r="N290" s="7" t="n"/>
      <c r="O290" s="7" t="n"/>
      <c r="P290" s="6" t="n"/>
      <c r="Q290" s="6" t="n"/>
      <c r="R290" s="12">
        <f>IF(K290="","",IF(G290&lt;&gt;"",G290,E290)+ROW()/100000)</f>
        <v/>
      </c>
    </row>
    <row r="291">
      <c r="A291" s="6" t="n"/>
      <c r="B291" s="6" t="n"/>
      <c r="C291" s="6" t="n"/>
      <c r="D291" s="7" t="n"/>
      <c r="E291" s="8" t="n"/>
      <c r="F291" s="6" t="n"/>
      <c r="G291" s="8" t="n"/>
      <c r="H291" s="9">
        <f>IF(OR(E291="",G291=""),"",E291-G291)</f>
        <v/>
      </c>
      <c r="I291" s="10" t="n"/>
      <c r="J291" s="9">
        <f>IF(OR(G291="",O291="Submitted",O291="Confirmed",O291="Missed"),"",G291-TODAY())</f>
        <v/>
      </c>
      <c r="K291" s="11">
        <f>IF(OR(O291="Submitted",O291="Confirmed",O291="Missed"),"",IF(AND(E291&lt;&gt;"",TODAY()&gt;E291),"Past funder deadline",IF(AND(G291&lt;&gt;"",TODAY()&gt;G291),"Overdue",IF(AND(J291&lt;&gt;"",I291&lt;&gt;"",J291&lt;=I291),"Due soon",""))))</f>
        <v/>
      </c>
      <c r="L291" s="6" t="n"/>
      <c r="M291" s="6" t="n"/>
      <c r="N291" s="7" t="n"/>
      <c r="O291" s="7" t="n"/>
      <c r="P291" s="6" t="n"/>
      <c r="Q291" s="6" t="n"/>
      <c r="R291" s="12">
        <f>IF(K291="","",IF(G291&lt;&gt;"",G291,E291)+ROW()/100000)</f>
        <v/>
      </c>
    </row>
    <row r="292">
      <c r="A292" s="6" t="n"/>
      <c r="B292" s="6" t="n"/>
      <c r="C292" s="6" t="n"/>
      <c r="D292" s="7" t="n"/>
      <c r="E292" s="8" t="n"/>
      <c r="F292" s="6" t="n"/>
      <c r="G292" s="8" t="n"/>
      <c r="H292" s="9">
        <f>IF(OR(E292="",G292=""),"",E292-G292)</f>
        <v/>
      </c>
      <c r="I292" s="10" t="n"/>
      <c r="J292" s="9">
        <f>IF(OR(G292="",O292="Submitted",O292="Confirmed",O292="Missed"),"",G292-TODAY())</f>
        <v/>
      </c>
      <c r="K292" s="11">
        <f>IF(OR(O292="Submitted",O292="Confirmed",O292="Missed"),"",IF(AND(E292&lt;&gt;"",TODAY()&gt;E292),"Past funder deadline",IF(AND(G292&lt;&gt;"",TODAY()&gt;G292),"Overdue",IF(AND(J292&lt;&gt;"",I292&lt;&gt;"",J292&lt;=I292),"Due soon",""))))</f>
        <v/>
      </c>
      <c r="L292" s="6" t="n"/>
      <c r="M292" s="6" t="n"/>
      <c r="N292" s="7" t="n"/>
      <c r="O292" s="7" t="n"/>
      <c r="P292" s="6" t="n"/>
      <c r="Q292" s="6" t="n"/>
      <c r="R292" s="12">
        <f>IF(K292="","",IF(G292&lt;&gt;"",G292,E292)+ROW()/100000)</f>
        <v/>
      </c>
    </row>
    <row r="293">
      <c r="A293" s="6" t="n"/>
      <c r="B293" s="6" t="n"/>
      <c r="C293" s="6" t="n"/>
      <c r="D293" s="7" t="n"/>
      <c r="E293" s="8" t="n"/>
      <c r="F293" s="6" t="n"/>
      <c r="G293" s="8" t="n"/>
      <c r="H293" s="9">
        <f>IF(OR(E293="",G293=""),"",E293-G293)</f>
        <v/>
      </c>
      <c r="I293" s="10" t="n"/>
      <c r="J293" s="9">
        <f>IF(OR(G293="",O293="Submitted",O293="Confirmed",O293="Missed"),"",G293-TODAY())</f>
        <v/>
      </c>
      <c r="K293" s="11">
        <f>IF(OR(O293="Submitted",O293="Confirmed",O293="Missed"),"",IF(AND(E293&lt;&gt;"",TODAY()&gt;E293),"Past funder deadline",IF(AND(G293&lt;&gt;"",TODAY()&gt;G293),"Overdue",IF(AND(J293&lt;&gt;"",I293&lt;&gt;"",J293&lt;=I293),"Due soon",""))))</f>
        <v/>
      </c>
      <c r="L293" s="6" t="n"/>
      <c r="M293" s="6" t="n"/>
      <c r="N293" s="7" t="n"/>
      <c r="O293" s="7" t="n"/>
      <c r="P293" s="6" t="n"/>
      <c r="Q293" s="6" t="n"/>
      <c r="R293" s="12">
        <f>IF(K293="","",IF(G293&lt;&gt;"",G293,E293)+ROW()/100000)</f>
        <v/>
      </c>
    </row>
    <row r="294">
      <c r="A294" s="6" t="n"/>
      <c r="B294" s="6" t="n"/>
      <c r="C294" s="6" t="n"/>
      <c r="D294" s="7" t="n"/>
      <c r="E294" s="8" t="n"/>
      <c r="F294" s="6" t="n"/>
      <c r="G294" s="8" t="n"/>
      <c r="H294" s="9">
        <f>IF(OR(E294="",G294=""),"",E294-G294)</f>
        <v/>
      </c>
      <c r="I294" s="10" t="n"/>
      <c r="J294" s="9">
        <f>IF(OR(G294="",O294="Submitted",O294="Confirmed",O294="Missed"),"",G294-TODAY())</f>
        <v/>
      </c>
      <c r="K294" s="11">
        <f>IF(OR(O294="Submitted",O294="Confirmed",O294="Missed"),"",IF(AND(E294&lt;&gt;"",TODAY()&gt;E294),"Past funder deadline",IF(AND(G294&lt;&gt;"",TODAY()&gt;G294),"Overdue",IF(AND(J294&lt;&gt;"",I294&lt;&gt;"",J294&lt;=I294),"Due soon",""))))</f>
        <v/>
      </c>
      <c r="L294" s="6" t="n"/>
      <c r="M294" s="6" t="n"/>
      <c r="N294" s="7" t="n"/>
      <c r="O294" s="7" t="n"/>
      <c r="P294" s="6" t="n"/>
      <c r="Q294" s="6" t="n"/>
      <c r="R294" s="12">
        <f>IF(K294="","",IF(G294&lt;&gt;"",G294,E294)+ROW()/100000)</f>
        <v/>
      </c>
    </row>
    <row r="295">
      <c r="A295" s="6" t="n"/>
      <c r="B295" s="6" t="n"/>
      <c r="C295" s="6" t="n"/>
      <c r="D295" s="7" t="n"/>
      <c r="E295" s="8" t="n"/>
      <c r="F295" s="6" t="n"/>
      <c r="G295" s="8" t="n"/>
      <c r="H295" s="9">
        <f>IF(OR(E295="",G295=""),"",E295-G295)</f>
        <v/>
      </c>
      <c r="I295" s="10" t="n"/>
      <c r="J295" s="9">
        <f>IF(OR(G295="",O295="Submitted",O295="Confirmed",O295="Missed"),"",G295-TODAY())</f>
        <v/>
      </c>
      <c r="K295" s="11">
        <f>IF(OR(O295="Submitted",O295="Confirmed",O295="Missed"),"",IF(AND(E295&lt;&gt;"",TODAY()&gt;E295),"Past funder deadline",IF(AND(G295&lt;&gt;"",TODAY()&gt;G295),"Overdue",IF(AND(J295&lt;&gt;"",I295&lt;&gt;"",J295&lt;=I295),"Due soon",""))))</f>
        <v/>
      </c>
      <c r="L295" s="6" t="n"/>
      <c r="M295" s="6" t="n"/>
      <c r="N295" s="7" t="n"/>
      <c r="O295" s="7" t="n"/>
      <c r="P295" s="6" t="n"/>
      <c r="Q295" s="6" t="n"/>
      <c r="R295" s="12">
        <f>IF(K295="","",IF(G295&lt;&gt;"",G295,E295)+ROW()/100000)</f>
        <v/>
      </c>
    </row>
    <row r="296">
      <c r="A296" s="6" t="n"/>
      <c r="B296" s="6" t="n"/>
      <c r="C296" s="6" t="n"/>
      <c r="D296" s="7" t="n"/>
      <c r="E296" s="8" t="n"/>
      <c r="F296" s="6" t="n"/>
      <c r="G296" s="8" t="n"/>
      <c r="H296" s="9">
        <f>IF(OR(E296="",G296=""),"",E296-G296)</f>
        <v/>
      </c>
      <c r="I296" s="10" t="n"/>
      <c r="J296" s="9">
        <f>IF(OR(G296="",O296="Submitted",O296="Confirmed",O296="Missed"),"",G296-TODAY())</f>
        <v/>
      </c>
      <c r="K296" s="11">
        <f>IF(OR(O296="Submitted",O296="Confirmed",O296="Missed"),"",IF(AND(E296&lt;&gt;"",TODAY()&gt;E296),"Past funder deadline",IF(AND(G296&lt;&gt;"",TODAY()&gt;G296),"Overdue",IF(AND(J296&lt;&gt;"",I296&lt;&gt;"",J296&lt;=I296),"Due soon",""))))</f>
        <v/>
      </c>
      <c r="L296" s="6" t="n"/>
      <c r="M296" s="6" t="n"/>
      <c r="N296" s="7" t="n"/>
      <c r="O296" s="7" t="n"/>
      <c r="P296" s="6" t="n"/>
      <c r="Q296" s="6" t="n"/>
      <c r="R296" s="12">
        <f>IF(K296="","",IF(G296&lt;&gt;"",G296,E296)+ROW()/100000)</f>
        <v/>
      </c>
    </row>
    <row r="297">
      <c r="A297" s="6" t="n"/>
      <c r="B297" s="6" t="n"/>
      <c r="C297" s="6" t="n"/>
      <c r="D297" s="7" t="n"/>
      <c r="E297" s="8" t="n"/>
      <c r="F297" s="6" t="n"/>
      <c r="G297" s="8" t="n"/>
      <c r="H297" s="9">
        <f>IF(OR(E297="",G297=""),"",E297-G297)</f>
        <v/>
      </c>
      <c r="I297" s="10" t="n"/>
      <c r="J297" s="9">
        <f>IF(OR(G297="",O297="Submitted",O297="Confirmed",O297="Missed"),"",G297-TODAY())</f>
        <v/>
      </c>
      <c r="K297" s="11">
        <f>IF(OR(O297="Submitted",O297="Confirmed",O297="Missed"),"",IF(AND(E297&lt;&gt;"",TODAY()&gt;E297),"Past funder deadline",IF(AND(G297&lt;&gt;"",TODAY()&gt;G297),"Overdue",IF(AND(J297&lt;&gt;"",I297&lt;&gt;"",J297&lt;=I297),"Due soon",""))))</f>
        <v/>
      </c>
      <c r="L297" s="6" t="n"/>
      <c r="M297" s="6" t="n"/>
      <c r="N297" s="7" t="n"/>
      <c r="O297" s="7" t="n"/>
      <c r="P297" s="6" t="n"/>
      <c r="Q297" s="6" t="n"/>
      <c r="R297" s="12">
        <f>IF(K297="","",IF(G297&lt;&gt;"",G297,E297)+ROW()/100000)</f>
        <v/>
      </c>
    </row>
    <row r="298">
      <c r="A298" s="6" t="n"/>
      <c r="B298" s="6" t="n"/>
      <c r="C298" s="6" t="n"/>
      <c r="D298" s="7" t="n"/>
      <c r="E298" s="8" t="n"/>
      <c r="F298" s="6" t="n"/>
      <c r="G298" s="8" t="n"/>
      <c r="H298" s="9">
        <f>IF(OR(E298="",G298=""),"",E298-G298)</f>
        <v/>
      </c>
      <c r="I298" s="10" t="n"/>
      <c r="J298" s="9">
        <f>IF(OR(G298="",O298="Submitted",O298="Confirmed",O298="Missed"),"",G298-TODAY())</f>
        <v/>
      </c>
      <c r="K298" s="11">
        <f>IF(OR(O298="Submitted",O298="Confirmed",O298="Missed"),"",IF(AND(E298&lt;&gt;"",TODAY()&gt;E298),"Past funder deadline",IF(AND(G298&lt;&gt;"",TODAY()&gt;G298),"Overdue",IF(AND(J298&lt;&gt;"",I298&lt;&gt;"",J298&lt;=I298),"Due soon",""))))</f>
        <v/>
      </c>
      <c r="L298" s="6" t="n"/>
      <c r="M298" s="6" t="n"/>
      <c r="N298" s="7" t="n"/>
      <c r="O298" s="7" t="n"/>
      <c r="P298" s="6" t="n"/>
      <c r="Q298" s="6" t="n"/>
      <c r="R298" s="12">
        <f>IF(K298="","",IF(G298&lt;&gt;"",G298,E298)+ROW()/100000)</f>
        <v/>
      </c>
    </row>
    <row r="299">
      <c r="A299" s="6" t="n"/>
      <c r="B299" s="6" t="n"/>
      <c r="C299" s="6" t="n"/>
      <c r="D299" s="7" t="n"/>
      <c r="E299" s="8" t="n"/>
      <c r="F299" s="6" t="n"/>
      <c r="G299" s="8" t="n"/>
      <c r="H299" s="9">
        <f>IF(OR(E299="",G299=""),"",E299-G299)</f>
        <v/>
      </c>
      <c r="I299" s="10" t="n"/>
      <c r="J299" s="9">
        <f>IF(OR(G299="",O299="Submitted",O299="Confirmed",O299="Missed"),"",G299-TODAY())</f>
        <v/>
      </c>
      <c r="K299" s="11">
        <f>IF(OR(O299="Submitted",O299="Confirmed",O299="Missed"),"",IF(AND(E299&lt;&gt;"",TODAY()&gt;E299),"Past funder deadline",IF(AND(G299&lt;&gt;"",TODAY()&gt;G299),"Overdue",IF(AND(J299&lt;&gt;"",I299&lt;&gt;"",J299&lt;=I299),"Due soon",""))))</f>
        <v/>
      </c>
      <c r="L299" s="6" t="n"/>
      <c r="M299" s="6" t="n"/>
      <c r="N299" s="7" t="n"/>
      <c r="O299" s="7" t="n"/>
      <c r="P299" s="6" t="n"/>
      <c r="Q299" s="6" t="n"/>
      <c r="R299" s="12">
        <f>IF(K299="","",IF(G299&lt;&gt;"",G299,E299)+ROW()/100000)</f>
        <v/>
      </c>
    </row>
    <row r="300">
      <c r="A300" s="6" t="n"/>
      <c r="B300" s="6" t="n"/>
      <c r="C300" s="6" t="n"/>
      <c r="D300" s="7" t="n"/>
      <c r="E300" s="8" t="n"/>
      <c r="F300" s="6" t="n"/>
      <c r="G300" s="8" t="n"/>
      <c r="H300" s="9">
        <f>IF(OR(E300="",G300=""),"",E300-G300)</f>
        <v/>
      </c>
      <c r="I300" s="10" t="n"/>
      <c r="J300" s="9">
        <f>IF(OR(G300="",O300="Submitted",O300="Confirmed",O300="Missed"),"",G300-TODAY())</f>
        <v/>
      </c>
      <c r="K300" s="11">
        <f>IF(OR(O300="Submitted",O300="Confirmed",O300="Missed"),"",IF(AND(E300&lt;&gt;"",TODAY()&gt;E300),"Past funder deadline",IF(AND(G300&lt;&gt;"",TODAY()&gt;G300),"Overdue",IF(AND(J300&lt;&gt;"",I300&lt;&gt;"",J300&lt;=I300),"Due soon",""))))</f>
        <v/>
      </c>
      <c r="L300" s="6" t="n"/>
      <c r="M300" s="6" t="n"/>
      <c r="N300" s="7" t="n"/>
      <c r="O300" s="7" t="n"/>
      <c r="P300" s="6" t="n"/>
      <c r="Q300" s="6" t="n"/>
      <c r="R300" s="12">
        <f>IF(K300="","",IF(G300&lt;&gt;"",G300,E300)+ROW()/100000)</f>
        <v/>
      </c>
    </row>
    <row r="301">
      <c r="A301" s="6" t="n"/>
      <c r="B301" s="6" t="n"/>
      <c r="C301" s="6" t="n"/>
      <c r="D301" s="7" t="n"/>
      <c r="E301" s="8" t="n"/>
      <c r="F301" s="6" t="n"/>
      <c r="G301" s="8" t="n"/>
      <c r="H301" s="9">
        <f>IF(OR(E301="",G301=""),"",E301-G301)</f>
        <v/>
      </c>
      <c r="I301" s="10" t="n"/>
      <c r="J301" s="9">
        <f>IF(OR(G301="",O301="Submitted",O301="Confirmed",O301="Missed"),"",G301-TODAY())</f>
        <v/>
      </c>
      <c r="K301" s="11">
        <f>IF(OR(O301="Submitted",O301="Confirmed",O301="Missed"),"",IF(AND(E301&lt;&gt;"",TODAY()&gt;E301),"Past funder deadline",IF(AND(G301&lt;&gt;"",TODAY()&gt;G301),"Overdue",IF(AND(J301&lt;&gt;"",I301&lt;&gt;"",J301&lt;=I301),"Due soon",""))))</f>
        <v/>
      </c>
      <c r="L301" s="6" t="n"/>
      <c r="M301" s="6" t="n"/>
      <c r="N301" s="7" t="n"/>
      <c r="O301" s="7" t="n"/>
      <c r="P301" s="6" t="n"/>
      <c r="Q301" s="6" t="n"/>
      <c r="R301" s="12">
        <f>IF(K301="","",IF(G301&lt;&gt;"",G301,E301)+ROW()/100000)</f>
        <v/>
      </c>
    </row>
    <row r="302">
      <c r="A302" s="6" t="n"/>
      <c r="B302" s="6" t="n"/>
      <c r="C302" s="6" t="n"/>
      <c r="D302" s="7" t="n"/>
      <c r="E302" s="8" t="n"/>
      <c r="F302" s="6" t="n"/>
      <c r="G302" s="8" t="n"/>
      <c r="H302" s="9">
        <f>IF(OR(E302="",G302=""),"",E302-G302)</f>
        <v/>
      </c>
      <c r="I302" s="10" t="n"/>
      <c r="J302" s="9">
        <f>IF(OR(G302="",O302="Submitted",O302="Confirmed",O302="Missed"),"",G302-TODAY())</f>
        <v/>
      </c>
      <c r="K302" s="11">
        <f>IF(OR(O302="Submitted",O302="Confirmed",O302="Missed"),"",IF(AND(E302&lt;&gt;"",TODAY()&gt;E302),"Past funder deadline",IF(AND(G302&lt;&gt;"",TODAY()&gt;G302),"Overdue",IF(AND(J302&lt;&gt;"",I302&lt;&gt;"",J302&lt;=I302),"Due soon",""))))</f>
        <v/>
      </c>
      <c r="L302" s="6" t="n"/>
      <c r="M302" s="6" t="n"/>
      <c r="N302" s="7" t="n"/>
      <c r="O302" s="7" t="n"/>
      <c r="P302" s="6" t="n"/>
      <c r="Q302" s="6" t="n"/>
      <c r="R302" s="12">
        <f>IF(K302="","",IF(G302&lt;&gt;"",G302,E302)+ROW()/100000)</f>
        <v/>
      </c>
    </row>
    <row r="303">
      <c r="A303" s="6" t="n"/>
      <c r="B303" s="6" t="n"/>
      <c r="C303" s="6" t="n"/>
      <c r="D303" s="7" t="n"/>
      <c r="E303" s="8" t="n"/>
      <c r="F303" s="6" t="n"/>
      <c r="G303" s="8" t="n"/>
      <c r="H303" s="9">
        <f>IF(OR(E303="",G303=""),"",E303-G303)</f>
        <v/>
      </c>
      <c r="I303" s="10" t="n"/>
      <c r="J303" s="9">
        <f>IF(OR(G303="",O303="Submitted",O303="Confirmed",O303="Missed"),"",G303-TODAY())</f>
        <v/>
      </c>
      <c r="K303" s="11">
        <f>IF(OR(O303="Submitted",O303="Confirmed",O303="Missed"),"",IF(AND(E303&lt;&gt;"",TODAY()&gt;E303),"Past funder deadline",IF(AND(G303&lt;&gt;"",TODAY()&gt;G303),"Overdue",IF(AND(J303&lt;&gt;"",I303&lt;&gt;"",J303&lt;=I303),"Due soon",""))))</f>
        <v/>
      </c>
      <c r="L303" s="6" t="n"/>
      <c r="M303" s="6" t="n"/>
      <c r="N303" s="7" t="n"/>
      <c r="O303" s="7" t="n"/>
      <c r="P303" s="6" t="n"/>
      <c r="Q303" s="6" t="n"/>
      <c r="R303" s="12">
        <f>IF(K303="","",IF(G303&lt;&gt;"",G303,E303)+ROW()/100000)</f>
        <v/>
      </c>
    </row>
    <row r="304">
      <c r="A304" s="6" t="n"/>
      <c r="B304" s="6" t="n"/>
      <c r="C304" s="6" t="n"/>
      <c r="D304" s="7" t="n"/>
      <c r="E304" s="8" t="n"/>
      <c r="F304" s="6" t="n"/>
      <c r="G304" s="8" t="n"/>
      <c r="H304" s="9">
        <f>IF(OR(E304="",G304=""),"",E304-G304)</f>
        <v/>
      </c>
      <c r="I304" s="10" t="n"/>
      <c r="J304" s="9">
        <f>IF(OR(G304="",O304="Submitted",O304="Confirmed",O304="Missed"),"",G304-TODAY())</f>
        <v/>
      </c>
      <c r="K304" s="11">
        <f>IF(OR(O304="Submitted",O304="Confirmed",O304="Missed"),"",IF(AND(E304&lt;&gt;"",TODAY()&gt;E304),"Past funder deadline",IF(AND(G304&lt;&gt;"",TODAY()&gt;G304),"Overdue",IF(AND(J304&lt;&gt;"",I304&lt;&gt;"",J304&lt;=I304),"Due soon",""))))</f>
        <v/>
      </c>
      <c r="L304" s="6" t="n"/>
      <c r="M304" s="6" t="n"/>
      <c r="N304" s="7" t="n"/>
      <c r="O304" s="7" t="n"/>
      <c r="P304" s="6" t="n"/>
      <c r="Q304" s="6" t="n"/>
      <c r="R304" s="12">
        <f>IF(K304="","",IF(G304&lt;&gt;"",G304,E304)+ROW()/100000)</f>
        <v/>
      </c>
    </row>
    <row r="305">
      <c r="A305" s="6" t="n"/>
      <c r="B305" s="6" t="n"/>
      <c r="C305" s="6" t="n"/>
      <c r="D305" s="7" t="n"/>
      <c r="E305" s="8" t="n"/>
      <c r="F305" s="6" t="n"/>
      <c r="G305" s="8" t="n"/>
      <c r="H305" s="9">
        <f>IF(OR(E305="",G305=""),"",E305-G305)</f>
        <v/>
      </c>
      <c r="I305" s="10" t="n"/>
      <c r="J305" s="9">
        <f>IF(OR(G305="",O305="Submitted",O305="Confirmed",O305="Missed"),"",G305-TODAY())</f>
        <v/>
      </c>
      <c r="K305" s="11">
        <f>IF(OR(O305="Submitted",O305="Confirmed",O305="Missed"),"",IF(AND(E305&lt;&gt;"",TODAY()&gt;E305),"Past funder deadline",IF(AND(G305&lt;&gt;"",TODAY()&gt;G305),"Overdue",IF(AND(J305&lt;&gt;"",I305&lt;&gt;"",J305&lt;=I305),"Due soon",""))))</f>
        <v/>
      </c>
      <c r="L305" s="6" t="n"/>
      <c r="M305" s="6" t="n"/>
      <c r="N305" s="7" t="n"/>
      <c r="O305" s="7" t="n"/>
      <c r="P305" s="6" t="n"/>
      <c r="Q305" s="6" t="n"/>
      <c r="R305" s="12">
        <f>IF(K305="","",IF(G305&lt;&gt;"",G305,E305)+ROW()/100000)</f>
        <v/>
      </c>
    </row>
  </sheetData>
  <conditionalFormatting sqref="A6:Q305">
    <cfRule type="expression" priority="1" dxfId="0">
      <formula>OR($K6="Past funder deadline",$K6="Overdue")</formula>
    </cfRule>
    <cfRule type="expression" priority="2" dxfId="1">
      <formula>$K6="Due soon"</formula>
    </cfRule>
  </conditionalFormatting>
  <conditionalFormatting sqref="E2">
    <cfRule type="expression" priority="3" dxfId="2">
      <formula>$E$2&gt;0</formula>
    </cfRule>
  </conditionalFormatting>
  <conditionalFormatting sqref="E3">
    <cfRule type="expression" priority="4" dxfId="2">
      <formula>$E$3&gt;0</formula>
    </cfRule>
  </conditionalFormatting>
  <dataValidations count="6">
    <dataValidation sqref="D6:D305" showDropDown="0" showInputMessage="0" showErrorMessage="1" allowBlank="1" errorTitle="Deliverable type" error="Choose a type from the list. Add new types on the Settings tab." type="list" errorStyle="stop">
      <formula1>Settings!$A$5:$A$33</formula1>
    </dataValidation>
    <dataValidation sqref="N6:N305" showDropDown="0" showInputMessage="0" showErrorMessage="1" allowBlank="1" errorTitle="Submission system" error="Choose a system from the list. Add new systems on the Settings tab." type="list" errorStyle="stop">
      <formula1>Settings!$C$5:$C$33</formula1>
    </dataValidation>
    <dataValidation sqref="O6:O305" showDropDown="0" showInputMessage="1" showErrorMessage="1" allowBlank="1" errorTitle="Status" error="Choose Not started, Drafting, In review, Submitted, Confirmed or Missed." promptTitle="Status" prompt="A row stays open until its Status is Submitted, Confirmed or Missed. Mark Confirmed only when the agency's own system shows the submission." type="list" errorStyle="stop">
      <formula1>Settings!$B$5:$B$10</formula1>
    </dataValidation>
    <dataValidation sqref="E6:E305 G6:G305" showDropDown="0" showInputMessage="0" showErrorMessage="1" allowBlank="1" errorTitle="Date" error="Enter a date, for example 6/16/2027." type="date" errorStyle="stop" operator="greaterThanOrEqual">
      <formula1>36526</formula1>
    </dataValidation>
    <dataValidation sqref="I6:I305" showDropDown="0" showInputMessage="1" showErrorMessage="1" allowBlank="1" errorTitle="Lead time (days)" error="Enter a whole number of days from 0 to 3650." promptTitle="Lead time (days)" prompt="How many days before the internal deadline the Due soon window opens. Leave it blank and the row never shows Due soon." type="whole" errorStyle="stop" operator="between">
      <formula1>0</formula1>
      <formula2>3650</formula2>
    </dataValidation>
    <dataValidation sqref="F6:F305" showDropDown="0" showInputMessage="1" showErrorMessage="0" allowBlank="1" promptTitle="Deadline time and zone" prompt="Type the clock time and whose time zone applies, exactly as the notice states them."/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0"/>
  <sheetViews>
    <sheetView tabSelected="0" workbookViewId="0">
      <selection activeCell="A1" sqref="A1"/>
    </sheetView>
  </sheetViews>
  <sheetFormatPr baseColWidth="8" defaultRowHeight="15"/>
  <cols>
    <col width="5" customWidth="1" min="1" max="1"/>
    <col width="32" customWidth="1" min="2" max="2"/>
    <col width="13" customWidth="1" min="3" max="3"/>
    <col width="13" customWidth="1" min="4" max="4"/>
    <col width="14" customWidth="1" min="5" max="5"/>
    <col width="15" customWidth="1" min="6" max="6"/>
    <col width="14" customWidth="1" min="7" max="7"/>
    <col width="80" customWidth="1" min="8" max="8"/>
  </cols>
  <sheetData>
    <row r="1">
      <c r="A1" s="1" t="inlineStr">
        <is>
          <t>Reporting Schedule</t>
        </is>
      </c>
    </row>
    <row r="2">
      <c r="A2" s="4" t="inlineStr">
        <is>
          <t>Latest due dates the default federal rule allows (2 CFR 200.328(c) and (d) and 200.329(c)(1), eCFR, current as of September 2026). Your award document sets the actual dates.</t>
        </is>
      </c>
    </row>
    <row r="3">
      <c r="A3" s="4" t="inlineStr">
        <is>
          <t>Type the award's date in the Award date column and the tab uses it in place of the calculation. Delete any interim row your award does not require.</t>
        </is>
      </c>
    </row>
    <row r="4">
      <c r="B4" s="2" t="inlineStr">
        <is>
          <t>Award or opportunity</t>
        </is>
      </c>
      <c r="C4" s="6" t="n"/>
      <c r="H4" s="2" t="inlineStr">
        <is>
          <t>Calculated from your entries in column C</t>
        </is>
      </c>
    </row>
    <row r="5">
      <c r="B5" s="2" t="inlineStr">
        <is>
          <t>Period of performance start</t>
        </is>
      </c>
      <c r="C5" s="8" t="n"/>
      <c r="G5" s="13">
        <f>IF($C$7="Quarterly",3,IF($C$7="Semiannual",6,IF($C$7="Annual",12,"")))</f>
        <v/>
      </c>
      <c r="H5" s="14" t="inlineStr">
        <is>
          <t>months in each performance reporting period</t>
        </is>
      </c>
    </row>
    <row r="6">
      <c r="B6" s="2" t="inlineStr">
        <is>
          <t>Period of performance end</t>
        </is>
      </c>
      <c r="C6" s="8" t="n"/>
      <c r="G6" s="13">
        <f>IF($C$7="Annual",90,IF(OR($C$7="Quarterly",$C$7="Semiannual"),30,""))</f>
        <v/>
      </c>
      <c r="H6" s="14" t="inlineStr">
        <is>
          <t>calendar days after each performance reporting period</t>
        </is>
      </c>
    </row>
    <row r="7">
      <c r="B7" s="2" t="inlineStr">
        <is>
          <t>Performance report frequency</t>
        </is>
      </c>
      <c r="C7" s="7" t="n"/>
      <c r="G7" s="13">
        <f>IF($C$8="Quarterly",3,IF($C$8="Semiannual",6,IF($C$8="Annual",12,"")))</f>
        <v/>
      </c>
      <c r="H7" s="14" t="inlineStr">
        <is>
          <t>months in each financial reporting period</t>
        </is>
      </c>
    </row>
    <row r="8">
      <c r="B8" s="2" t="inlineStr">
        <is>
          <t>Financial report frequency</t>
        </is>
      </c>
      <c r="C8" s="7" t="n"/>
      <c r="G8" s="13">
        <f>IF($C$8="Annual",90,IF(OR($C$8="Quarterly",$C$8="Semiannual"),30,""))</f>
        <v/>
      </c>
      <c r="H8" s="14" t="inlineStr">
        <is>
          <t>calendar days after each financial reporting period</t>
        </is>
      </c>
    </row>
    <row r="9">
      <c r="B9" s="2" t="inlineStr">
        <is>
          <t>Recipient or subrecipient</t>
        </is>
      </c>
      <c r="C9" s="7" t="n"/>
      <c r="G9" s="13">
        <f>IF($C$9="Subrecipient",90,IF($C$9="Recipient",120,""))</f>
        <v/>
      </c>
      <c r="H9" s="14" t="inlineStr">
        <is>
          <t>calendar days after the period of performance for final reports</t>
        </is>
      </c>
    </row>
    <row r="10">
      <c r="A10" s="4" t="inlineStr">
        <is>
          <t>Copy each Due date used into the Deadline Log with Paste Special, Values, so the log keeps the date and not a formula.</t>
        </is>
      </c>
    </row>
    <row r="11">
      <c r="A11" s="15" t="inlineStr">
        <is>
          <t>Performance reports</t>
        </is>
      </c>
    </row>
    <row r="12" ht="30" customHeight="1">
      <c r="A12" s="5" t="inlineStr">
        <is>
          <t>#</t>
        </is>
      </c>
      <c r="B12" s="5" t="inlineStr">
        <is>
          <t>Report</t>
        </is>
      </c>
      <c r="C12" s="5" t="inlineStr">
        <is>
          <t>Period start</t>
        </is>
      </c>
      <c r="D12" s="5" t="inlineStr">
        <is>
          <t>Period end</t>
        </is>
      </c>
      <c r="E12" s="5" t="inlineStr">
        <is>
          <t>Default latest due date</t>
        </is>
      </c>
      <c r="F12" s="5" t="inlineStr">
        <is>
          <t>Award date (type to override)</t>
        </is>
      </c>
      <c r="G12" s="5" t="inlineStr">
        <is>
          <t>Due date used</t>
        </is>
      </c>
      <c r="H12" s="5" t="inlineStr">
        <is>
          <t>Rule</t>
        </is>
      </c>
    </row>
    <row r="13">
      <c r="A13" s="16" t="n">
        <v>1</v>
      </c>
      <c r="B13" s="11">
        <f>IF(C13="","","Performance report, period "&amp;A13)</f>
        <v/>
      </c>
      <c r="C13" s="17">
        <f>IF(OR($C$5="",$C$6="",$G$5=""),"",IF(EDATE($C$5,(A13-1)*$G$5)&gt;$C$6,"",EDATE($C$5,(A13-1)*$G$5)))</f>
        <v/>
      </c>
      <c r="D13" s="17">
        <f>IF(C13="","",MIN(EDATE($C$5,A13*$G$5)-1,$C$6))</f>
        <v/>
      </c>
      <c r="E13" s="17">
        <f>IF(D13="","",D13+$G$6)</f>
        <v/>
      </c>
      <c r="F13" s="8" t="n"/>
      <c r="G13" s="17">
        <f>IF(F13&lt;&gt;"",F13,E13)</f>
        <v/>
      </c>
      <c r="H13" s="11">
        <f>IF(C13="","","2 CFR 200.329(c)(1): "&amp;$G$6&amp;" calendar days after the reporting period")</f>
        <v/>
      </c>
    </row>
    <row r="14">
      <c r="A14" s="16" t="n">
        <v>2</v>
      </c>
      <c r="B14" s="11">
        <f>IF(C14="","","Performance report, period "&amp;A14)</f>
        <v/>
      </c>
      <c r="C14" s="17">
        <f>IF(OR($C$5="",$C$6="",$G$5=""),"",IF(EDATE($C$5,(A14-1)*$G$5)&gt;$C$6,"",EDATE($C$5,(A14-1)*$G$5)))</f>
        <v/>
      </c>
      <c r="D14" s="17">
        <f>IF(C14="","",MIN(EDATE($C$5,A14*$G$5)-1,$C$6))</f>
        <v/>
      </c>
      <c r="E14" s="17">
        <f>IF(D14="","",D14+$G$6)</f>
        <v/>
      </c>
      <c r="F14" s="8" t="n"/>
      <c r="G14" s="17">
        <f>IF(F14&lt;&gt;"",F14,E14)</f>
        <v/>
      </c>
      <c r="H14" s="11">
        <f>IF(C14="","","2 CFR 200.329(c)(1): "&amp;$G$6&amp;" calendar days after the reporting period")</f>
        <v/>
      </c>
    </row>
    <row r="15">
      <c r="A15" s="16" t="n">
        <v>3</v>
      </c>
      <c r="B15" s="11">
        <f>IF(C15="","","Performance report, period "&amp;A15)</f>
        <v/>
      </c>
      <c r="C15" s="17">
        <f>IF(OR($C$5="",$C$6="",$G$5=""),"",IF(EDATE($C$5,(A15-1)*$G$5)&gt;$C$6,"",EDATE($C$5,(A15-1)*$G$5)))</f>
        <v/>
      </c>
      <c r="D15" s="17">
        <f>IF(C15="","",MIN(EDATE($C$5,A15*$G$5)-1,$C$6))</f>
        <v/>
      </c>
      <c r="E15" s="17">
        <f>IF(D15="","",D15+$G$6)</f>
        <v/>
      </c>
      <c r="F15" s="8" t="n"/>
      <c r="G15" s="17">
        <f>IF(F15&lt;&gt;"",F15,E15)</f>
        <v/>
      </c>
      <c r="H15" s="11">
        <f>IF(C15="","","2 CFR 200.329(c)(1): "&amp;$G$6&amp;" calendar days after the reporting period")</f>
        <v/>
      </c>
    </row>
    <row r="16">
      <c r="A16" s="16" t="n">
        <v>4</v>
      </c>
      <c r="B16" s="11">
        <f>IF(C16="","","Performance report, period "&amp;A16)</f>
        <v/>
      </c>
      <c r="C16" s="17">
        <f>IF(OR($C$5="",$C$6="",$G$5=""),"",IF(EDATE($C$5,(A16-1)*$G$5)&gt;$C$6,"",EDATE($C$5,(A16-1)*$G$5)))</f>
        <v/>
      </c>
      <c r="D16" s="17">
        <f>IF(C16="","",MIN(EDATE($C$5,A16*$G$5)-1,$C$6))</f>
        <v/>
      </c>
      <c r="E16" s="17">
        <f>IF(D16="","",D16+$G$6)</f>
        <v/>
      </c>
      <c r="F16" s="8" t="n"/>
      <c r="G16" s="17">
        <f>IF(F16&lt;&gt;"",F16,E16)</f>
        <v/>
      </c>
      <c r="H16" s="11">
        <f>IF(C16="","","2 CFR 200.329(c)(1): "&amp;$G$6&amp;" calendar days after the reporting period")</f>
        <v/>
      </c>
    </row>
    <row r="17">
      <c r="A17" s="16" t="n">
        <v>5</v>
      </c>
      <c r="B17" s="11">
        <f>IF(C17="","","Performance report, period "&amp;A17)</f>
        <v/>
      </c>
      <c r="C17" s="17">
        <f>IF(OR($C$5="",$C$6="",$G$5=""),"",IF(EDATE($C$5,(A17-1)*$G$5)&gt;$C$6,"",EDATE($C$5,(A17-1)*$G$5)))</f>
        <v/>
      </c>
      <c r="D17" s="17">
        <f>IF(C17="","",MIN(EDATE($C$5,A17*$G$5)-1,$C$6))</f>
        <v/>
      </c>
      <c r="E17" s="17">
        <f>IF(D17="","",D17+$G$6)</f>
        <v/>
      </c>
      <c r="F17" s="8" t="n"/>
      <c r="G17" s="17">
        <f>IF(F17&lt;&gt;"",F17,E17)</f>
        <v/>
      </c>
      <c r="H17" s="11">
        <f>IF(C17="","","2 CFR 200.329(c)(1): "&amp;$G$6&amp;" calendar days after the reporting period")</f>
        <v/>
      </c>
    </row>
    <row r="18">
      <c r="A18" s="16" t="n">
        <v>6</v>
      </c>
      <c r="B18" s="11">
        <f>IF(C18="","","Performance report, period "&amp;A18)</f>
        <v/>
      </c>
      <c r="C18" s="17">
        <f>IF(OR($C$5="",$C$6="",$G$5=""),"",IF(EDATE($C$5,(A18-1)*$G$5)&gt;$C$6,"",EDATE($C$5,(A18-1)*$G$5)))</f>
        <v/>
      </c>
      <c r="D18" s="17">
        <f>IF(C18="","",MIN(EDATE($C$5,A18*$G$5)-1,$C$6))</f>
        <v/>
      </c>
      <c r="E18" s="17">
        <f>IF(D18="","",D18+$G$6)</f>
        <v/>
      </c>
      <c r="F18" s="8" t="n"/>
      <c r="G18" s="17">
        <f>IF(F18&lt;&gt;"",F18,E18)</f>
        <v/>
      </c>
      <c r="H18" s="11">
        <f>IF(C18="","","2 CFR 200.329(c)(1): "&amp;$G$6&amp;" calendar days after the reporting period")</f>
        <v/>
      </c>
    </row>
    <row r="19">
      <c r="A19" s="16" t="n">
        <v>7</v>
      </c>
      <c r="B19" s="11">
        <f>IF(C19="","","Performance report, period "&amp;A19)</f>
        <v/>
      </c>
      <c r="C19" s="17">
        <f>IF(OR($C$5="",$C$6="",$G$5=""),"",IF(EDATE($C$5,(A19-1)*$G$5)&gt;$C$6,"",EDATE($C$5,(A19-1)*$G$5)))</f>
        <v/>
      </c>
      <c r="D19" s="17">
        <f>IF(C19="","",MIN(EDATE($C$5,A19*$G$5)-1,$C$6))</f>
        <v/>
      </c>
      <c r="E19" s="17">
        <f>IF(D19="","",D19+$G$6)</f>
        <v/>
      </c>
      <c r="F19" s="8" t="n"/>
      <c r="G19" s="17">
        <f>IF(F19&lt;&gt;"",F19,E19)</f>
        <v/>
      </c>
      <c r="H19" s="11">
        <f>IF(C19="","","2 CFR 200.329(c)(1): "&amp;$G$6&amp;" calendar days after the reporting period")</f>
        <v/>
      </c>
    </row>
    <row r="20">
      <c r="A20" s="16" t="n">
        <v>8</v>
      </c>
      <c r="B20" s="11">
        <f>IF(C20="","","Performance report, period "&amp;A20)</f>
        <v/>
      </c>
      <c r="C20" s="17">
        <f>IF(OR($C$5="",$C$6="",$G$5=""),"",IF(EDATE($C$5,(A20-1)*$G$5)&gt;$C$6,"",EDATE($C$5,(A20-1)*$G$5)))</f>
        <v/>
      </c>
      <c r="D20" s="17">
        <f>IF(C20="","",MIN(EDATE($C$5,A20*$G$5)-1,$C$6))</f>
        <v/>
      </c>
      <c r="E20" s="17">
        <f>IF(D20="","",D20+$G$6)</f>
        <v/>
      </c>
      <c r="F20" s="8" t="n"/>
      <c r="G20" s="17">
        <f>IF(F20&lt;&gt;"",F20,E20)</f>
        <v/>
      </c>
      <c r="H20" s="11">
        <f>IF(C20="","","2 CFR 200.329(c)(1): "&amp;$G$6&amp;" calendar days after the reporting period")</f>
        <v/>
      </c>
    </row>
    <row r="21">
      <c r="A21" s="16" t="n">
        <v>9</v>
      </c>
      <c r="B21" s="11">
        <f>IF(C21="","","Performance report, period "&amp;A21)</f>
        <v/>
      </c>
      <c r="C21" s="17">
        <f>IF(OR($C$5="",$C$6="",$G$5=""),"",IF(EDATE($C$5,(A21-1)*$G$5)&gt;$C$6,"",EDATE($C$5,(A21-1)*$G$5)))</f>
        <v/>
      </c>
      <c r="D21" s="17">
        <f>IF(C21="","",MIN(EDATE($C$5,A21*$G$5)-1,$C$6))</f>
        <v/>
      </c>
      <c r="E21" s="17">
        <f>IF(D21="","",D21+$G$6)</f>
        <v/>
      </c>
      <c r="F21" s="8" t="n"/>
      <c r="G21" s="17">
        <f>IF(F21&lt;&gt;"",F21,E21)</f>
        <v/>
      </c>
      <c r="H21" s="11">
        <f>IF(C21="","","2 CFR 200.329(c)(1): "&amp;$G$6&amp;" calendar days after the reporting period")</f>
        <v/>
      </c>
    </row>
    <row r="22">
      <c r="A22" s="16" t="n">
        <v>10</v>
      </c>
      <c r="B22" s="11">
        <f>IF(C22="","","Performance report, period "&amp;A22)</f>
        <v/>
      </c>
      <c r="C22" s="17">
        <f>IF(OR($C$5="",$C$6="",$G$5=""),"",IF(EDATE($C$5,(A22-1)*$G$5)&gt;$C$6,"",EDATE($C$5,(A22-1)*$G$5)))</f>
        <v/>
      </c>
      <c r="D22" s="17">
        <f>IF(C22="","",MIN(EDATE($C$5,A22*$G$5)-1,$C$6))</f>
        <v/>
      </c>
      <c r="E22" s="17">
        <f>IF(D22="","",D22+$G$6)</f>
        <v/>
      </c>
      <c r="F22" s="8" t="n"/>
      <c r="G22" s="17">
        <f>IF(F22&lt;&gt;"",F22,E22)</f>
        <v/>
      </c>
      <c r="H22" s="11">
        <f>IF(C22="","","2 CFR 200.329(c)(1): "&amp;$G$6&amp;" calendar days after the reporting period")</f>
        <v/>
      </c>
    </row>
    <row r="23">
      <c r="A23" s="16" t="n">
        <v>11</v>
      </c>
      <c r="B23" s="11">
        <f>IF(C23="","","Performance report, period "&amp;A23)</f>
        <v/>
      </c>
      <c r="C23" s="17">
        <f>IF(OR($C$5="",$C$6="",$G$5=""),"",IF(EDATE($C$5,(A23-1)*$G$5)&gt;$C$6,"",EDATE($C$5,(A23-1)*$G$5)))</f>
        <v/>
      </c>
      <c r="D23" s="17">
        <f>IF(C23="","",MIN(EDATE($C$5,A23*$G$5)-1,$C$6))</f>
        <v/>
      </c>
      <c r="E23" s="17">
        <f>IF(D23="","",D23+$G$6)</f>
        <v/>
      </c>
      <c r="F23" s="8" t="n"/>
      <c r="G23" s="17">
        <f>IF(F23&lt;&gt;"",F23,E23)</f>
        <v/>
      </c>
      <c r="H23" s="11">
        <f>IF(C23="","","2 CFR 200.329(c)(1): "&amp;$G$6&amp;" calendar days after the reporting period")</f>
        <v/>
      </c>
    </row>
    <row r="24">
      <c r="A24" s="16" t="n">
        <v>12</v>
      </c>
      <c r="B24" s="11">
        <f>IF(C24="","","Performance report, period "&amp;A24)</f>
        <v/>
      </c>
      <c r="C24" s="17">
        <f>IF(OR($C$5="",$C$6="",$G$5=""),"",IF(EDATE($C$5,(A24-1)*$G$5)&gt;$C$6,"",EDATE($C$5,(A24-1)*$G$5)))</f>
        <v/>
      </c>
      <c r="D24" s="17">
        <f>IF(C24="","",MIN(EDATE($C$5,A24*$G$5)-1,$C$6))</f>
        <v/>
      </c>
      <c r="E24" s="17">
        <f>IF(D24="","",D24+$G$6)</f>
        <v/>
      </c>
      <c r="F24" s="8" t="n"/>
      <c r="G24" s="17">
        <f>IF(F24&lt;&gt;"",F24,E24)</f>
        <v/>
      </c>
      <c r="H24" s="11">
        <f>IF(C24="","","2 CFR 200.329(c)(1): "&amp;$G$6&amp;" calendar days after the reporting period")</f>
        <v/>
      </c>
    </row>
    <row r="25">
      <c r="A25" s="16" t="n">
        <v>13</v>
      </c>
      <c r="B25" s="11">
        <f>IF(C25="","","Performance report, period "&amp;A25)</f>
        <v/>
      </c>
      <c r="C25" s="17">
        <f>IF(OR($C$5="",$C$6="",$G$5=""),"",IF(EDATE($C$5,(A25-1)*$G$5)&gt;$C$6,"",EDATE($C$5,(A25-1)*$G$5)))</f>
        <v/>
      </c>
      <c r="D25" s="17">
        <f>IF(C25="","",MIN(EDATE($C$5,A25*$G$5)-1,$C$6))</f>
        <v/>
      </c>
      <c r="E25" s="17">
        <f>IF(D25="","",D25+$G$6)</f>
        <v/>
      </c>
      <c r="F25" s="8" t="n"/>
      <c r="G25" s="17">
        <f>IF(F25&lt;&gt;"",F25,E25)</f>
        <v/>
      </c>
      <c r="H25" s="11">
        <f>IF(C25="","","2 CFR 200.329(c)(1): "&amp;$G$6&amp;" calendar days after the reporting period")</f>
        <v/>
      </c>
    </row>
    <row r="26">
      <c r="A26" s="16" t="n">
        <v>14</v>
      </c>
      <c r="B26" s="11">
        <f>IF(C26="","","Performance report, period "&amp;A26)</f>
        <v/>
      </c>
      <c r="C26" s="17">
        <f>IF(OR($C$5="",$C$6="",$G$5=""),"",IF(EDATE($C$5,(A26-1)*$G$5)&gt;$C$6,"",EDATE($C$5,(A26-1)*$G$5)))</f>
        <v/>
      </c>
      <c r="D26" s="17">
        <f>IF(C26="","",MIN(EDATE($C$5,A26*$G$5)-1,$C$6))</f>
        <v/>
      </c>
      <c r="E26" s="17">
        <f>IF(D26="","",D26+$G$6)</f>
        <v/>
      </c>
      <c r="F26" s="8" t="n"/>
      <c r="G26" s="17">
        <f>IF(F26&lt;&gt;"",F26,E26)</f>
        <v/>
      </c>
      <c r="H26" s="11">
        <f>IF(C26="","","2 CFR 200.329(c)(1): "&amp;$G$6&amp;" calendar days after the reporting period")</f>
        <v/>
      </c>
    </row>
    <row r="27">
      <c r="A27" s="16" t="n">
        <v>15</v>
      </c>
      <c r="B27" s="11">
        <f>IF(C27="","","Performance report, period "&amp;A27)</f>
        <v/>
      </c>
      <c r="C27" s="17">
        <f>IF(OR($C$5="",$C$6="",$G$5=""),"",IF(EDATE($C$5,(A27-1)*$G$5)&gt;$C$6,"",EDATE($C$5,(A27-1)*$G$5)))</f>
        <v/>
      </c>
      <c r="D27" s="17">
        <f>IF(C27="","",MIN(EDATE($C$5,A27*$G$5)-1,$C$6))</f>
        <v/>
      </c>
      <c r="E27" s="17">
        <f>IF(D27="","",D27+$G$6)</f>
        <v/>
      </c>
      <c r="F27" s="8" t="n"/>
      <c r="G27" s="17">
        <f>IF(F27&lt;&gt;"",F27,E27)</f>
        <v/>
      </c>
      <c r="H27" s="11">
        <f>IF(C27="","","2 CFR 200.329(c)(1): "&amp;$G$6&amp;" calendar days after the reporting period")</f>
        <v/>
      </c>
    </row>
    <row r="28">
      <c r="A28" s="16" t="n">
        <v>16</v>
      </c>
      <c r="B28" s="11">
        <f>IF(C28="","","Performance report, period "&amp;A28)</f>
        <v/>
      </c>
      <c r="C28" s="17">
        <f>IF(OR($C$5="",$C$6="",$G$5=""),"",IF(EDATE($C$5,(A28-1)*$G$5)&gt;$C$6,"",EDATE($C$5,(A28-1)*$G$5)))</f>
        <v/>
      </c>
      <c r="D28" s="17">
        <f>IF(C28="","",MIN(EDATE($C$5,A28*$G$5)-1,$C$6))</f>
        <v/>
      </c>
      <c r="E28" s="17">
        <f>IF(D28="","",D28+$G$6)</f>
        <v/>
      </c>
      <c r="F28" s="8" t="n"/>
      <c r="G28" s="17">
        <f>IF(F28&lt;&gt;"",F28,E28)</f>
        <v/>
      </c>
      <c r="H28" s="11">
        <f>IF(C28="","","2 CFR 200.329(c)(1): "&amp;$G$6&amp;" calendar days after the reporting period")</f>
        <v/>
      </c>
    </row>
    <row r="29">
      <c r="A29" s="16" t="n">
        <v>17</v>
      </c>
      <c r="B29" s="11">
        <f>IF(C29="","","Performance report, period "&amp;A29)</f>
        <v/>
      </c>
      <c r="C29" s="17">
        <f>IF(OR($C$5="",$C$6="",$G$5=""),"",IF(EDATE($C$5,(A29-1)*$G$5)&gt;$C$6,"",EDATE($C$5,(A29-1)*$G$5)))</f>
        <v/>
      </c>
      <c r="D29" s="17">
        <f>IF(C29="","",MIN(EDATE($C$5,A29*$G$5)-1,$C$6))</f>
        <v/>
      </c>
      <c r="E29" s="17">
        <f>IF(D29="","",D29+$G$6)</f>
        <v/>
      </c>
      <c r="F29" s="8" t="n"/>
      <c r="G29" s="17">
        <f>IF(F29&lt;&gt;"",F29,E29)</f>
        <v/>
      </c>
      <c r="H29" s="11">
        <f>IF(C29="","","2 CFR 200.329(c)(1): "&amp;$G$6&amp;" calendar days after the reporting period")</f>
        <v/>
      </c>
    </row>
    <row r="30">
      <c r="A30" s="16" t="n">
        <v>18</v>
      </c>
      <c r="B30" s="11">
        <f>IF(C30="","","Performance report, period "&amp;A30)</f>
        <v/>
      </c>
      <c r="C30" s="17">
        <f>IF(OR($C$5="",$C$6="",$G$5=""),"",IF(EDATE($C$5,(A30-1)*$G$5)&gt;$C$6,"",EDATE($C$5,(A30-1)*$G$5)))</f>
        <v/>
      </c>
      <c r="D30" s="17">
        <f>IF(C30="","",MIN(EDATE($C$5,A30*$G$5)-1,$C$6))</f>
        <v/>
      </c>
      <c r="E30" s="17">
        <f>IF(D30="","",D30+$G$6)</f>
        <v/>
      </c>
      <c r="F30" s="8" t="n"/>
      <c r="G30" s="17">
        <f>IF(F30&lt;&gt;"",F30,E30)</f>
        <v/>
      </c>
      <c r="H30" s="11">
        <f>IF(C30="","","2 CFR 200.329(c)(1): "&amp;$G$6&amp;" calendar days after the reporting period")</f>
        <v/>
      </c>
    </row>
    <row r="31">
      <c r="A31" s="16" t="n">
        <v>19</v>
      </c>
      <c r="B31" s="11">
        <f>IF(C31="","","Performance report, period "&amp;A31)</f>
        <v/>
      </c>
      <c r="C31" s="17">
        <f>IF(OR($C$5="",$C$6="",$G$5=""),"",IF(EDATE($C$5,(A31-1)*$G$5)&gt;$C$6,"",EDATE($C$5,(A31-1)*$G$5)))</f>
        <v/>
      </c>
      <c r="D31" s="17">
        <f>IF(C31="","",MIN(EDATE($C$5,A31*$G$5)-1,$C$6))</f>
        <v/>
      </c>
      <c r="E31" s="17">
        <f>IF(D31="","",D31+$G$6)</f>
        <v/>
      </c>
      <c r="F31" s="8" t="n"/>
      <c r="G31" s="17">
        <f>IF(F31&lt;&gt;"",F31,E31)</f>
        <v/>
      </c>
      <c r="H31" s="11">
        <f>IF(C31="","","2 CFR 200.329(c)(1): "&amp;$G$6&amp;" calendar days after the reporting period")</f>
        <v/>
      </c>
    </row>
    <row r="32">
      <c r="A32" s="16" t="n">
        <v>20</v>
      </c>
      <c r="B32" s="11">
        <f>IF(C32="","","Performance report, period "&amp;A32)</f>
        <v/>
      </c>
      <c r="C32" s="17">
        <f>IF(OR($C$5="",$C$6="",$G$5=""),"",IF(EDATE($C$5,(A32-1)*$G$5)&gt;$C$6,"",EDATE($C$5,(A32-1)*$G$5)))</f>
        <v/>
      </c>
      <c r="D32" s="17">
        <f>IF(C32="","",MIN(EDATE($C$5,A32*$G$5)-1,$C$6))</f>
        <v/>
      </c>
      <c r="E32" s="17">
        <f>IF(D32="","",D32+$G$6)</f>
        <v/>
      </c>
      <c r="F32" s="8" t="n"/>
      <c r="G32" s="17">
        <f>IF(F32&lt;&gt;"",F32,E32)</f>
        <v/>
      </c>
      <c r="H32" s="11">
        <f>IF(C32="","","2 CFR 200.329(c)(1): "&amp;$G$6&amp;" calendar days after the reporting period")</f>
        <v/>
      </c>
    </row>
    <row r="34">
      <c r="A34" s="15" t="inlineStr">
        <is>
          <t>Financial reports</t>
        </is>
      </c>
    </row>
    <row r="35" ht="30" customHeight="1">
      <c r="A35" s="5" t="inlineStr">
        <is>
          <t>#</t>
        </is>
      </c>
      <c r="B35" s="5" t="inlineStr">
        <is>
          <t>Report</t>
        </is>
      </c>
      <c r="C35" s="5" t="inlineStr">
        <is>
          <t>Period start</t>
        </is>
      </c>
      <c r="D35" s="5" t="inlineStr">
        <is>
          <t>Period end</t>
        </is>
      </c>
      <c r="E35" s="5" t="inlineStr">
        <is>
          <t>Default latest due date</t>
        </is>
      </c>
      <c r="F35" s="5" t="inlineStr">
        <is>
          <t>Award date (type to override)</t>
        </is>
      </c>
      <c r="G35" s="5" t="inlineStr">
        <is>
          <t>Due date used</t>
        </is>
      </c>
      <c r="H35" s="5" t="inlineStr">
        <is>
          <t>Rule</t>
        </is>
      </c>
    </row>
    <row r="36">
      <c r="A36" s="16" t="n">
        <v>1</v>
      </c>
      <c r="B36" s="11">
        <f>IF(C36="","","Financial report, period "&amp;A36)</f>
        <v/>
      </c>
      <c r="C36" s="17">
        <f>IF(OR($C$5="",$C$6="",$G$7=""),"",IF(EDATE($C$5,(A36-1)*$G$7)&gt;$C$6,"",EDATE($C$5,(A36-1)*$G$7)))</f>
        <v/>
      </c>
      <c r="D36" s="17">
        <f>IF(C36="","",MIN(EDATE($C$5,A36*$G$7)-1,$C$6))</f>
        <v/>
      </c>
      <c r="E36" s="17">
        <f>IF(D36="","",D36+$G$8)</f>
        <v/>
      </c>
      <c r="F36" s="8" t="n"/>
      <c r="G36" s="17">
        <f>IF(F36&lt;&gt;"",F36,E36)</f>
        <v/>
      </c>
      <c r="H36" s="11">
        <f>IF(C36="","","2 CFR 200.328(c): "&amp;$G$8&amp;" calendar days after the reporting period")</f>
        <v/>
      </c>
    </row>
    <row r="37">
      <c r="A37" s="16" t="n">
        <v>2</v>
      </c>
      <c r="B37" s="11">
        <f>IF(C37="","","Financial report, period "&amp;A37)</f>
        <v/>
      </c>
      <c r="C37" s="17">
        <f>IF(OR($C$5="",$C$6="",$G$7=""),"",IF(EDATE($C$5,(A37-1)*$G$7)&gt;$C$6,"",EDATE($C$5,(A37-1)*$G$7)))</f>
        <v/>
      </c>
      <c r="D37" s="17">
        <f>IF(C37="","",MIN(EDATE($C$5,A37*$G$7)-1,$C$6))</f>
        <v/>
      </c>
      <c r="E37" s="17">
        <f>IF(D37="","",D37+$G$8)</f>
        <v/>
      </c>
      <c r="F37" s="8" t="n"/>
      <c r="G37" s="17">
        <f>IF(F37&lt;&gt;"",F37,E37)</f>
        <v/>
      </c>
      <c r="H37" s="11">
        <f>IF(C37="","","2 CFR 200.328(c): "&amp;$G$8&amp;" calendar days after the reporting period")</f>
        <v/>
      </c>
    </row>
    <row r="38">
      <c r="A38" s="16" t="n">
        <v>3</v>
      </c>
      <c r="B38" s="11">
        <f>IF(C38="","","Financial report, period "&amp;A38)</f>
        <v/>
      </c>
      <c r="C38" s="17">
        <f>IF(OR($C$5="",$C$6="",$G$7=""),"",IF(EDATE($C$5,(A38-1)*$G$7)&gt;$C$6,"",EDATE($C$5,(A38-1)*$G$7)))</f>
        <v/>
      </c>
      <c r="D38" s="17">
        <f>IF(C38="","",MIN(EDATE($C$5,A38*$G$7)-1,$C$6))</f>
        <v/>
      </c>
      <c r="E38" s="17">
        <f>IF(D38="","",D38+$G$8)</f>
        <v/>
      </c>
      <c r="F38" s="8" t="n"/>
      <c r="G38" s="17">
        <f>IF(F38&lt;&gt;"",F38,E38)</f>
        <v/>
      </c>
      <c r="H38" s="11">
        <f>IF(C38="","","2 CFR 200.328(c): "&amp;$G$8&amp;" calendar days after the reporting period")</f>
        <v/>
      </c>
    </row>
    <row r="39">
      <c r="A39" s="16" t="n">
        <v>4</v>
      </c>
      <c r="B39" s="11">
        <f>IF(C39="","","Financial report, period "&amp;A39)</f>
        <v/>
      </c>
      <c r="C39" s="17">
        <f>IF(OR($C$5="",$C$6="",$G$7=""),"",IF(EDATE($C$5,(A39-1)*$G$7)&gt;$C$6,"",EDATE($C$5,(A39-1)*$G$7)))</f>
        <v/>
      </c>
      <c r="D39" s="17">
        <f>IF(C39="","",MIN(EDATE($C$5,A39*$G$7)-1,$C$6))</f>
        <v/>
      </c>
      <c r="E39" s="17">
        <f>IF(D39="","",D39+$G$8)</f>
        <v/>
      </c>
      <c r="F39" s="8" t="n"/>
      <c r="G39" s="17">
        <f>IF(F39&lt;&gt;"",F39,E39)</f>
        <v/>
      </c>
      <c r="H39" s="11">
        <f>IF(C39="","","2 CFR 200.328(c): "&amp;$G$8&amp;" calendar days after the reporting period")</f>
        <v/>
      </c>
    </row>
    <row r="40">
      <c r="A40" s="16" t="n">
        <v>5</v>
      </c>
      <c r="B40" s="11">
        <f>IF(C40="","","Financial report, period "&amp;A40)</f>
        <v/>
      </c>
      <c r="C40" s="17">
        <f>IF(OR($C$5="",$C$6="",$G$7=""),"",IF(EDATE($C$5,(A40-1)*$G$7)&gt;$C$6,"",EDATE($C$5,(A40-1)*$G$7)))</f>
        <v/>
      </c>
      <c r="D40" s="17">
        <f>IF(C40="","",MIN(EDATE($C$5,A40*$G$7)-1,$C$6))</f>
        <v/>
      </c>
      <c r="E40" s="17">
        <f>IF(D40="","",D40+$G$8)</f>
        <v/>
      </c>
      <c r="F40" s="8" t="n"/>
      <c r="G40" s="17">
        <f>IF(F40&lt;&gt;"",F40,E40)</f>
        <v/>
      </c>
      <c r="H40" s="11">
        <f>IF(C40="","","2 CFR 200.328(c): "&amp;$G$8&amp;" calendar days after the reporting period")</f>
        <v/>
      </c>
    </row>
    <row r="41">
      <c r="A41" s="16" t="n">
        <v>6</v>
      </c>
      <c r="B41" s="11">
        <f>IF(C41="","","Financial report, period "&amp;A41)</f>
        <v/>
      </c>
      <c r="C41" s="17">
        <f>IF(OR($C$5="",$C$6="",$G$7=""),"",IF(EDATE($C$5,(A41-1)*$G$7)&gt;$C$6,"",EDATE($C$5,(A41-1)*$G$7)))</f>
        <v/>
      </c>
      <c r="D41" s="17">
        <f>IF(C41="","",MIN(EDATE($C$5,A41*$G$7)-1,$C$6))</f>
        <v/>
      </c>
      <c r="E41" s="17">
        <f>IF(D41="","",D41+$G$8)</f>
        <v/>
      </c>
      <c r="F41" s="8" t="n"/>
      <c r="G41" s="17">
        <f>IF(F41&lt;&gt;"",F41,E41)</f>
        <v/>
      </c>
      <c r="H41" s="11">
        <f>IF(C41="","","2 CFR 200.328(c): "&amp;$G$8&amp;" calendar days after the reporting period")</f>
        <v/>
      </c>
    </row>
    <row r="42">
      <c r="A42" s="16" t="n">
        <v>7</v>
      </c>
      <c r="B42" s="11">
        <f>IF(C42="","","Financial report, period "&amp;A42)</f>
        <v/>
      </c>
      <c r="C42" s="17">
        <f>IF(OR($C$5="",$C$6="",$G$7=""),"",IF(EDATE($C$5,(A42-1)*$G$7)&gt;$C$6,"",EDATE($C$5,(A42-1)*$G$7)))</f>
        <v/>
      </c>
      <c r="D42" s="17">
        <f>IF(C42="","",MIN(EDATE($C$5,A42*$G$7)-1,$C$6))</f>
        <v/>
      </c>
      <c r="E42" s="17">
        <f>IF(D42="","",D42+$G$8)</f>
        <v/>
      </c>
      <c r="F42" s="8" t="n"/>
      <c r="G42" s="17">
        <f>IF(F42&lt;&gt;"",F42,E42)</f>
        <v/>
      </c>
      <c r="H42" s="11">
        <f>IF(C42="","","2 CFR 200.328(c): "&amp;$G$8&amp;" calendar days after the reporting period")</f>
        <v/>
      </c>
    </row>
    <row r="43">
      <c r="A43" s="16" t="n">
        <v>8</v>
      </c>
      <c r="B43" s="11">
        <f>IF(C43="","","Financial report, period "&amp;A43)</f>
        <v/>
      </c>
      <c r="C43" s="17">
        <f>IF(OR($C$5="",$C$6="",$G$7=""),"",IF(EDATE($C$5,(A43-1)*$G$7)&gt;$C$6,"",EDATE($C$5,(A43-1)*$G$7)))</f>
        <v/>
      </c>
      <c r="D43" s="17">
        <f>IF(C43="","",MIN(EDATE($C$5,A43*$G$7)-1,$C$6))</f>
        <v/>
      </c>
      <c r="E43" s="17">
        <f>IF(D43="","",D43+$G$8)</f>
        <v/>
      </c>
      <c r="F43" s="8" t="n"/>
      <c r="G43" s="17">
        <f>IF(F43&lt;&gt;"",F43,E43)</f>
        <v/>
      </c>
      <c r="H43" s="11">
        <f>IF(C43="","","2 CFR 200.328(c): "&amp;$G$8&amp;" calendar days after the reporting period")</f>
        <v/>
      </c>
    </row>
    <row r="44">
      <c r="A44" s="16" t="n">
        <v>9</v>
      </c>
      <c r="B44" s="11">
        <f>IF(C44="","","Financial report, period "&amp;A44)</f>
        <v/>
      </c>
      <c r="C44" s="17">
        <f>IF(OR($C$5="",$C$6="",$G$7=""),"",IF(EDATE($C$5,(A44-1)*$G$7)&gt;$C$6,"",EDATE($C$5,(A44-1)*$G$7)))</f>
        <v/>
      </c>
      <c r="D44" s="17">
        <f>IF(C44="","",MIN(EDATE($C$5,A44*$G$7)-1,$C$6))</f>
        <v/>
      </c>
      <c r="E44" s="17">
        <f>IF(D44="","",D44+$G$8)</f>
        <v/>
      </c>
      <c r="F44" s="8" t="n"/>
      <c r="G44" s="17">
        <f>IF(F44&lt;&gt;"",F44,E44)</f>
        <v/>
      </c>
      <c r="H44" s="11">
        <f>IF(C44="","","2 CFR 200.328(c): "&amp;$G$8&amp;" calendar days after the reporting period")</f>
        <v/>
      </c>
    </row>
    <row r="45">
      <c r="A45" s="16" t="n">
        <v>10</v>
      </c>
      <c r="B45" s="11">
        <f>IF(C45="","","Financial report, period "&amp;A45)</f>
        <v/>
      </c>
      <c r="C45" s="17">
        <f>IF(OR($C$5="",$C$6="",$G$7=""),"",IF(EDATE($C$5,(A45-1)*$G$7)&gt;$C$6,"",EDATE($C$5,(A45-1)*$G$7)))</f>
        <v/>
      </c>
      <c r="D45" s="17">
        <f>IF(C45="","",MIN(EDATE($C$5,A45*$G$7)-1,$C$6))</f>
        <v/>
      </c>
      <c r="E45" s="17">
        <f>IF(D45="","",D45+$G$8)</f>
        <v/>
      </c>
      <c r="F45" s="8" t="n"/>
      <c r="G45" s="17">
        <f>IF(F45&lt;&gt;"",F45,E45)</f>
        <v/>
      </c>
      <c r="H45" s="11">
        <f>IF(C45="","","2 CFR 200.328(c): "&amp;$G$8&amp;" calendar days after the reporting period")</f>
        <v/>
      </c>
    </row>
    <row r="46">
      <c r="A46" s="16" t="n">
        <v>11</v>
      </c>
      <c r="B46" s="11">
        <f>IF(C46="","","Financial report, period "&amp;A46)</f>
        <v/>
      </c>
      <c r="C46" s="17">
        <f>IF(OR($C$5="",$C$6="",$G$7=""),"",IF(EDATE($C$5,(A46-1)*$G$7)&gt;$C$6,"",EDATE($C$5,(A46-1)*$G$7)))</f>
        <v/>
      </c>
      <c r="D46" s="17">
        <f>IF(C46="","",MIN(EDATE($C$5,A46*$G$7)-1,$C$6))</f>
        <v/>
      </c>
      <c r="E46" s="17">
        <f>IF(D46="","",D46+$G$8)</f>
        <v/>
      </c>
      <c r="F46" s="8" t="n"/>
      <c r="G46" s="17">
        <f>IF(F46&lt;&gt;"",F46,E46)</f>
        <v/>
      </c>
      <c r="H46" s="11">
        <f>IF(C46="","","2 CFR 200.328(c): "&amp;$G$8&amp;" calendar days after the reporting period")</f>
        <v/>
      </c>
    </row>
    <row r="47">
      <c r="A47" s="16" t="n">
        <v>12</v>
      </c>
      <c r="B47" s="11">
        <f>IF(C47="","","Financial report, period "&amp;A47)</f>
        <v/>
      </c>
      <c r="C47" s="17">
        <f>IF(OR($C$5="",$C$6="",$G$7=""),"",IF(EDATE($C$5,(A47-1)*$G$7)&gt;$C$6,"",EDATE($C$5,(A47-1)*$G$7)))</f>
        <v/>
      </c>
      <c r="D47" s="17">
        <f>IF(C47="","",MIN(EDATE($C$5,A47*$G$7)-1,$C$6))</f>
        <v/>
      </c>
      <c r="E47" s="17">
        <f>IF(D47="","",D47+$G$8)</f>
        <v/>
      </c>
      <c r="F47" s="8" t="n"/>
      <c r="G47" s="17">
        <f>IF(F47&lt;&gt;"",F47,E47)</f>
        <v/>
      </c>
      <c r="H47" s="11">
        <f>IF(C47="","","2 CFR 200.328(c): "&amp;$G$8&amp;" calendar days after the reporting period")</f>
        <v/>
      </c>
    </row>
    <row r="48">
      <c r="A48" s="16" t="n">
        <v>13</v>
      </c>
      <c r="B48" s="11">
        <f>IF(C48="","","Financial report, period "&amp;A48)</f>
        <v/>
      </c>
      <c r="C48" s="17">
        <f>IF(OR($C$5="",$C$6="",$G$7=""),"",IF(EDATE($C$5,(A48-1)*$G$7)&gt;$C$6,"",EDATE($C$5,(A48-1)*$G$7)))</f>
        <v/>
      </c>
      <c r="D48" s="17">
        <f>IF(C48="","",MIN(EDATE($C$5,A48*$G$7)-1,$C$6))</f>
        <v/>
      </c>
      <c r="E48" s="17">
        <f>IF(D48="","",D48+$G$8)</f>
        <v/>
      </c>
      <c r="F48" s="8" t="n"/>
      <c r="G48" s="17">
        <f>IF(F48&lt;&gt;"",F48,E48)</f>
        <v/>
      </c>
      <c r="H48" s="11">
        <f>IF(C48="","","2 CFR 200.328(c): "&amp;$G$8&amp;" calendar days after the reporting period")</f>
        <v/>
      </c>
    </row>
    <row r="49">
      <c r="A49" s="16" t="n">
        <v>14</v>
      </c>
      <c r="B49" s="11">
        <f>IF(C49="","","Financial report, period "&amp;A49)</f>
        <v/>
      </c>
      <c r="C49" s="17">
        <f>IF(OR($C$5="",$C$6="",$G$7=""),"",IF(EDATE($C$5,(A49-1)*$G$7)&gt;$C$6,"",EDATE($C$5,(A49-1)*$G$7)))</f>
        <v/>
      </c>
      <c r="D49" s="17">
        <f>IF(C49="","",MIN(EDATE($C$5,A49*$G$7)-1,$C$6))</f>
        <v/>
      </c>
      <c r="E49" s="17">
        <f>IF(D49="","",D49+$G$8)</f>
        <v/>
      </c>
      <c r="F49" s="8" t="n"/>
      <c r="G49" s="17">
        <f>IF(F49&lt;&gt;"",F49,E49)</f>
        <v/>
      </c>
      <c r="H49" s="11">
        <f>IF(C49="","","2 CFR 200.328(c): "&amp;$G$8&amp;" calendar days after the reporting period")</f>
        <v/>
      </c>
    </row>
    <row r="50">
      <c r="A50" s="16" t="n">
        <v>15</v>
      </c>
      <c r="B50" s="11">
        <f>IF(C50="","","Financial report, period "&amp;A50)</f>
        <v/>
      </c>
      <c r="C50" s="17">
        <f>IF(OR($C$5="",$C$6="",$G$7=""),"",IF(EDATE($C$5,(A50-1)*$G$7)&gt;$C$6,"",EDATE($C$5,(A50-1)*$G$7)))</f>
        <v/>
      </c>
      <c r="D50" s="17">
        <f>IF(C50="","",MIN(EDATE($C$5,A50*$G$7)-1,$C$6))</f>
        <v/>
      </c>
      <c r="E50" s="17">
        <f>IF(D50="","",D50+$G$8)</f>
        <v/>
      </c>
      <c r="F50" s="8" t="n"/>
      <c r="G50" s="17">
        <f>IF(F50&lt;&gt;"",F50,E50)</f>
        <v/>
      </c>
      <c r="H50" s="11">
        <f>IF(C50="","","2 CFR 200.328(c): "&amp;$G$8&amp;" calendar days after the reporting period")</f>
        <v/>
      </c>
    </row>
    <row r="51">
      <c r="A51" s="16" t="n">
        <v>16</v>
      </c>
      <c r="B51" s="11">
        <f>IF(C51="","","Financial report, period "&amp;A51)</f>
        <v/>
      </c>
      <c r="C51" s="17">
        <f>IF(OR($C$5="",$C$6="",$G$7=""),"",IF(EDATE($C$5,(A51-1)*$G$7)&gt;$C$6,"",EDATE($C$5,(A51-1)*$G$7)))</f>
        <v/>
      </c>
      <c r="D51" s="17">
        <f>IF(C51="","",MIN(EDATE($C$5,A51*$G$7)-1,$C$6))</f>
        <v/>
      </c>
      <c r="E51" s="17">
        <f>IF(D51="","",D51+$G$8)</f>
        <v/>
      </c>
      <c r="F51" s="8" t="n"/>
      <c r="G51" s="17">
        <f>IF(F51&lt;&gt;"",F51,E51)</f>
        <v/>
      </c>
      <c r="H51" s="11">
        <f>IF(C51="","","2 CFR 200.328(c): "&amp;$G$8&amp;" calendar days after the reporting period")</f>
        <v/>
      </c>
    </row>
    <row r="52">
      <c r="A52" s="16" t="n">
        <v>17</v>
      </c>
      <c r="B52" s="11">
        <f>IF(C52="","","Financial report, period "&amp;A52)</f>
        <v/>
      </c>
      <c r="C52" s="17">
        <f>IF(OR($C$5="",$C$6="",$G$7=""),"",IF(EDATE($C$5,(A52-1)*$G$7)&gt;$C$6,"",EDATE($C$5,(A52-1)*$G$7)))</f>
        <v/>
      </c>
      <c r="D52" s="17">
        <f>IF(C52="","",MIN(EDATE($C$5,A52*$G$7)-1,$C$6))</f>
        <v/>
      </c>
      <c r="E52" s="17">
        <f>IF(D52="","",D52+$G$8)</f>
        <v/>
      </c>
      <c r="F52" s="8" t="n"/>
      <c r="G52" s="17">
        <f>IF(F52&lt;&gt;"",F52,E52)</f>
        <v/>
      </c>
      <c r="H52" s="11">
        <f>IF(C52="","","2 CFR 200.328(c): "&amp;$G$8&amp;" calendar days after the reporting period")</f>
        <v/>
      </c>
    </row>
    <row r="53">
      <c r="A53" s="16" t="n">
        <v>18</v>
      </c>
      <c r="B53" s="11">
        <f>IF(C53="","","Financial report, period "&amp;A53)</f>
        <v/>
      </c>
      <c r="C53" s="17">
        <f>IF(OR($C$5="",$C$6="",$G$7=""),"",IF(EDATE($C$5,(A53-1)*$G$7)&gt;$C$6,"",EDATE($C$5,(A53-1)*$G$7)))</f>
        <v/>
      </c>
      <c r="D53" s="17">
        <f>IF(C53="","",MIN(EDATE($C$5,A53*$G$7)-1,$C$6))</f>
        <v/>
      </c>
      <c r="E53" s="17">
        <f>IF(D53="","",D53+$G$8)</f>
        <v/>
      </c>
      <c r="F53" s="8" t="n"/>
      <c r="G53" s="17">
        <f>IF(F53&lt;&gt;"",F53,E53)</f>
        <v/>
      </c>
      <c r="H53" s="11">
        <f>IF(C53="","","2 CFR 200.328(c): "&amp;$G$8&amp;" calendar days after the reporting period")</f>
        <v/>
      </c>
    </row>
    <row r="54">
      <c r="A54" s="16" t="n">
        <v>19</v>
      </c>
      <c r="B54" s="11">
        <f>IF(C54="","","Financial report, period "&amp;A54)</f>
        <v/>
      </c>
      <c r="C54" s="17">
        <f>IF(OR($C$5="",$C$6="",$G$7=""),"",IF(EDATE($C$5,(A54-1)*$G$7)&gt;$C$6,"",EDATE($C$5,(A54-1)*$G$7)))</f>
        <v/>
      </c>
      <c r="D54" s="17">
        <f>IF(C54="","",MIN(EDATE($C$5,A54*$G$7)-1,$C$6))</f>
        <v/>
      </c>
      <c r="E54" s="17">
        <f>IF(D54="","",D54+$G$8)</f>
        <v/>
      </c>
      <c r="F54" s="8" t="n"/>
      <c r="G54" s="17">
        <f>IF(F54&lt;&gt;"",F54,E54)</f>
        <v/>
      </c>
      <c r="H54" s="11">
        <f>IF(C54="","","2 CFR 200.328(c): "&amp;$G$8&amp;" calendar days after the reporting period")</f>
        <v/>
      </c>
    </row>
    <row r="55">
      <c r="A55" s="16" t="n">
        <v>20</v>
      </c>
      <c r="B55" s="11">
        <f>IF(C55="","","Financial report, period "&amp;A55)</f>
        <v/>
      </c>
      <c r="C55" s="17">
        <f>IF(OR($C$5="",$C$6="",$G$7=""),"",IF(EDATE($C$5,(A55-1)*$G$7)&gt;$C$6,"",EDATE($C$5,(A55-1)*$G$7)))</f>
        <v/>
      </c>
      <c r="D55" s="17">
        <f>IF(C55="","",MIN(EDATE($C$5,A55*$G$7)-1,$C$6))</f>
        <v/>
      </c>
      <c r="E55" s="17">
        <f>IF(D55="","",D55+$G$8)</f>
        <v/>
      </c>
      <c r="F55" s="8" t="n"/>
      <c r="G55" s="17">
        <f>IF(F55&lt;&gt;"",F55,E55)</f>
        <v/>
      </c>
      <c r="H55" s="11">
        <f>IF(C55="","","2 CFR 200.328(c): "&amp;$G$8&amp;" calendar days after the reporting period")</f>
        <v/>
      </c>
    </row>
    <row r="57">
      <c r="A57" s="15" t="inlineStr">
        <is>
          <t>Final reports</t>
        </is>
      </c>
    </row>
    <row r="58" ht="30" customHeight="1">
      <c r="A58" s="5" t="inlineStr">
        <is>
          <t>#</t>
        </is>
      </c>
      <c r="B58" s="5" t="inlineStr">
        <is>
          <t>Report</t>
        </is>
      </c>
      <c r="C58" s="5" t="inlineStr">
        <is>
          <t>Period start</t>
        </is>
      </c>
      <c r="D58" s="5" t="inlineStr">
        <is>
          <t>Period end</t>
        </is>
      </c>
      <c r="E58" s="5" t="inlineStr">
        <is>
          <t>Default latest due date</t>
        </is>
      </c>
      <c r="F58" s="5" t="inlineStr">
        <is>
          <t>Award date (type to override)</t>
        </is>
      </c>
      <c r="G58" s="5" t="inlineStr">
        <is>
          <t>Due date used</t>
        </is>
      </c>
      <c r="H58" s="5" t="inlineStr">
        <is>
          <t>Rule</t>
        </is>
      </c>
    </row>
    <row r="59">
      <c r="A59" s="18" t="n"/>
      <c r="B59" s="7" t="inlineStr">
        <is>
          <t>Final performance report</t>
        </is>
      </c>
      <c r="C59" s="17">
        <f>IF($C$5="","",$C$5)</f>
        <v/>
      </c>
      <c r="D59" s="17">
        <f>IF($C$6="","",$C$6)</f>
        <v/>
      </c>
      <c r="E59" s="17">
        <f>IF(OR($C$6="",$G$9=""),"",$C$6+$G$9)</f>
        <v/>
      </c>
      <c r="F59" s="8" t="n"/>
      <c r="G59" s="17">
        <f>IF(F59&lt;&gt;"",F59,E59)</f>
        <v/>
      </c>
      <c r="H59" s="11">
        <f>IF($G$9="","","2 CFR 200.329(c)(1) and 200.344(b): "&amp;$G$9&amp;" calendar days after the period of performance")</f>
        <v/>
      </c>
    </row>
    <row r="60">
      <c r="A60" s="18" t="n"/>
      <c r="B60" s="7" t="inlineStr">
        <is>
          <t>Final financial report</t>
        </is>
      </c>
      <c r="C60" s="17">
        <f>IF($C$5="","",$C$5)</f>
        <v/>
      </c>
      <c r="D60" s="17">
        <f>IF($C$6="","",$C$6)</f>
        <v/>
      </c>
      <c r="E60" s="17">
        <f>IF(OR($C$6="",$G$9=""),"",$C$6+$G$9)</f>
        <v/>
      </c>
      <c r="F60" s="8" t="n"/>
      <c r="G60" s="17">
        <f>IF(F60&lt;&gt;"",F60,E60)</f>
        <v/>
      </c>
      <c r="H60" s="11">
        <f>IF($G$9="","","2 CFR 200.328(d) and 200.344(b): "&amp;$G$9&amp;" calendar days after the period of performance")</f>
        <v/>
      </c>
    </row>
  </sheetData>
  <dataValidations count="4">
    <dataValidation sqref="C5:C6" showDropDown="0" showInputMessage="0" showErrorMessage="1" allowBlank="1" errorTitle="Period of performance" error="Enter a date, for example 6/16/2027." type="date" errorStyle="stop" operator="greaterThanOrEqual">
      <formula1>36526</formula1>
    </dataValidation>
    <dataValidation sqref="C7:C8" showDropDown="0" showInputMessage="0" showErrorMessage="1" allowBlank="1" errorTitle="Reporting frequency" error="Choose Quarterly, Semiannual or Annual." type="list" errorStyle="stop">
      <formula1>Settings!$D$5:$D$7</formula1>
    </dataValidation>
    <dataValidation sqref="C9" showDropDown="0" showInputMessage="0" showErrorMessage="1" allowBlank="1" errorTitle="Recipient or subrecipient" error="Choose Recipient or Subrecipient." type="list" errorStyle="stop">
      <formula1>Settings!$E$5:$E$6</formula1>
    </dataValidation>
    <dataValidation sqref="F13:F32 F36:F55 F59:F60" showDropDown="0" showInputMessage="0" showErrorMessage="1" allowBlank="1" errorTitle="Award date" error="Enter a date, for example 6/16/2027." type="date" errorStyle="stop" operator="greaterThanOrEqual">
      <formula1>36526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305"/>
  <sheetViews>
    <sheetView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21" customWidth="1" min="3" max="3"/>
    <col width="10" customWidth="1" min="4" max="4"/>
    <col width="14" customWidth="1" min="5" max="5"/>
    <col width="30" customWidth="1" min="6" max="6"/>
    <col width="20" customWidth="1" min="7" max="7"/>
    <col width="14" customWidth="1" min="8" max="8"/>
    <col width="24" customWidth="1" min="9" max="9"/>
    <col width="16" customWidth="1" min="10" max="10"/>
    <col width="16" customWidth="1" min="11" max="11"/>
    <col width="12" customWidth="1" min="12" max="12"/>
    <col hidden="1" width="12" customWidth="1" min="13" max="13"/>
    <col hidden="1" width="9" customWidth="1" min="14" max="14"/>
  </cols>
  <sheetData>
    <row r="1">
      <c r="A1" s="1" t="inlineStr">
        <is>
          <t>Upcoming</t>
        </is>
      </c>
    </row>
    <row r="2">
      <c r="A2" s="4" t="inlineStr">
        <is>
          <t>Open rows flagged Due soon, Overdue or Past funder deadline, in internal-deadline order. Filled by formulas from the Deadline Log; nothing to type here.</t>
        </is>
      </c>
    </row>
    <row r="3">
      <c r="A3" s="2" t="inlineStr">
        <is>
          <t>Flagged rows</t>
        </is>
      </c>
      <c r="C3" s="3">
        <f>COUNT('Deadline Log'!$R$6:$R$305)</f>
        <v/>
      </c>
    </row>
    <row r="4">
      <c r="A4" s="4" t="inlineStr">
        <is>
          <t>A row with no internal deadline sorts by its funder deadline. The file sends nothing by itself: copy the filled rows into the weekly email to each owner and backup.</t>
        </is>
      </c>
    </row>
    <row r="5" ht="30" customHeight="1">
      <c r="A5" s="5" t="inlineStr">
        <is>
          <t>#</t>
        </is>
      </c>
      <c r="B5" s="5" t="inlineStr">
        <is>
          <t>Internal deadline</t>
        </is>
      </c>
      <c r="C5" s="5" t="inlineStr">
        <is>
          <t>Flag</t>
        </is>
      </c>
      <c r="D5" s="5" t="inlineStr">
        <is>
          <t>Days remaining</t>
        </is>
      </c>
      <c r="E5" s="5" t="inlineStr">
        <is>
          <t>Deliverable ID</t>
        </is>
      </c>
      <c r="F5" s="5" t="inlineStr">
        <is>
          <t>Award or opportunity</t>
        </is>
      </c>
      <c r="G5" s="5" t="inlineStr">
        <is>
          <t>Deliverable type</t>
        </is>
      </c>
      <c r="H5" s="5" t="inlineStr">
        <is>
          <t>Funder deadline</t>
        </is>
      </c>
      <c r="I5" s="5" t="inlineStr">
        <is>
          <t>Deadline time and zone</t>
        </is>
      </c>
      <c r="J5" s="5" t="inlineStr">
        <is>
          <t>Owner</t>
        </is>
      </c>
      <c r="K5" s="5" t="inlineStr">
        <is>
          <t>Backup</t>
        </is>
      </c>
      <c r="L5" s="5" t="inlineStr">
        <is>
          <t>Status</t>
        </is>
      </c>
      <c r="M5" s="5" t="inlineStr">
        <is>
          <t>Sort key (helper)</t>
        </is>
      </c>
      <c r="N5" s="5" t="inlineStr">
        <is>
          <t>Log row (helper)</t>
        </is>
      </c>
    </row>
    <row r="6">
      <c r="A6" s="13">
        <f>IF(ROW()-ROW($A$5)&gt;$C$3,"",ROW()-ROW($A$5))</f>
        <v/>
      </c>
      <c r="B6" s="17">
        <f>IF($N6="","",IF(INDEX('Deadline Log'!$G$6:$G$305,$N6)="","",INDEX('Deadline Log'!$G$6:$G$305,$N6)))</f>
        <v/>
      </c>
      <c r="C6" s="11">
        <f>IF($N6="","",INDEX('Deadline Log'!$K$6:$K$305,$N6))</f>
        <v/>
      </c>
      <c r="D6" s="9">
        <f>IF($N6="","",INDEX('Deadline Log'!$J$6:$J$305,$N6))</f>
        <v/>
      </c>
      <c r="E6" s="11">
        <f>IF($N6="","",IF(INDEX('Deadline Log'!$A$6:$A$305,$N6)="","",INDEX('Deadline Log'!$A$6:$A$305,$N6)))</f>
        <v/>
      </c>
      <c r="F6" s="11">
        <f>IF($N6="","",IF(INDEX('Deadline Log'!$B$6:$B$305,$N6)="","",INDEX('Deadline Log'!$B$6:$B$305,$N6)))</f>
        <v/>
      </c>
      <c r="G6" s="11">
        <f>IF($N6="","",IF(INDEX('Deadline Log'!$D$6:$D$305,$N6)="","",INDEX('Deadline Log'!$D$6:$D$305,$N6)))</f>
        <v/>
      </c>
      <c r="H6" s="17">
        <f>IF($N6="","",IF(INDEX('Deadline Log'!$E$6:$E$305,$N6)="","",INDEX('Deadline Log'!$E$6:$E$305,$N6)))</f>
        <v/>
      </c>
      <c r="I6" s="11">
        <f>IF($N6="","",IF(INDEX('Deadline Log'!$F$6:$F$305,$N6)="","",INDEX('Deadline Log'!$F$6:$F$305,$N6)))</f>
        <v/>
      </c>
      <c r="J6" s="11">
        <f>IF($N6="","",IF(INDEX('Deadline Log'!$L$6:$L$305,$N6)="","",INDEX('Deadline Log'!$L$6:$L$305,$N6)))</f>
        <v/>
      </c>
      <c r="K6" s="11">
        <f>IF($N6="","",IF(INDEX('Deadline Log'!$M$6:$M$305,$N6)="","",INDEX('Deadline Log'!$M$6:$M$305,$N6)))</f>
        <v/>
      </c>
      <c r="L6" s="11">
        <f>IF($N6="","",IF(INDEX('Deadline Log'!$O$6:$O$305,$N6)="","",INDEX('Deadline Log'!$O$6:$O$305,$N6)))</f>
        <v/>
      </c>
      <c r="M6" s="12">
        <f>IF(A6="","",SMALL('Deadline Log'!$R$6:$R$305,A6))</f>
        <v/>
      </c>
      <c r="N6" s="9">
        <f>IF(M6="","",MATCH(M6,'Deadline Log'!$R$6:$R$305,0))</f>
        <v/>
      </c>
    </row>
    <row r="7">
      <c r="A7" s="13">
        <f>IF(ROW()-ROW($A$5)&gt;$C$3,"",ROW()-ROW($A$5))</f>
        <v/>
      </c>
      <c r="B7" s="17">
        <f>IF($N7="","",IF(INDEX('Deadline Log'!$G$6:$G$305,$N7)="","",INDEX('Deadline Log'!$G$6:$G$305,$N7)))</f>
        <v/>
      </c>
      <c r="C7" s="11">
        <f>IF($N7="","",INDEX('Deadline Log'!$K$6:$K$305,$N7))</f>
        <v/>
      </c>
      <c r="D7" s="9">
        <f>IF($N7="","",INDEX('Deadline Log'!$J$6:$J$305,$N7))</f>
        <v/>
      </c>
      <c r="E7" s="11">
        <f>IF($N7="","",IF(INDEX('Deadline Log'!$A$6:$A$305,$N7)="","",INDEX('Deadline Log'!$A$6:$A$305,$N7)))</f>
        <v/>
      </c>
      <c r="F7" s="11">
        <f>IF($N7="","",IF(INDEX('Deadline Log'!$B$6:$B$305,$N7)="","",INDEX('Deadline Log'!$B$6:$B$305,$N7)))</f>
        <v/>
      </c>
      <c r="G7" s="11">
        <f>IF($N7="","",IF(INDEX('Deadline Log'!$D$6:$D$305,$N7)="","",INDEX('Deadline Log'!$D$6:$D$305,$N7)))</f>
        <v/>
      </c>
      <c r="H7" s="17">
        <f>IF($N7="","",IF(INDEX('Deadline Log'!$E$6:$E$305,$N7)="","",INDEX('Deadline Log'!$E$6:$E$305,$N7)))</f>
        <v/>
      </c>
      <c r="I7" s="11">
        <f>IF($N7="","",IF(INDEX('Deadline Log'!$F$6:$F$305,$N7)="","",INDEX('Deadline Log'!$F$6:$F$305,$N7)))</f>
        <v/>
      </c>
      <c r="J7" s="11">
        <f>IF($N7="","",IF(INDEX('Deadline Log'!$L$6:$L$305,$N7)="","",INDEX('Deadline Log'!$L$6:$L$305,$N7)))</f>
        <v/>
      </c>
      <c r="K7" s="11">
        <f>IF($N7="","",IF(INDEX('Deadline Log'!$M$6:$M$305,$N7)="","",INDEX('Deadline Log'!$M$6:$M$305,$N7)))</f>
        <v/>
      </c>
      <c r="L7" s="11">
        <f>IF($N7="","",IF(INDEX('Deadline Log'!$O$6:$O$305,$N7)="","",INDEX('Deadline Log'!$O$6:$O$305,$N7)))</f>
        <v/>
      </c>
      <c r="M7" s="12">
        <f>IF(A7="","",SMALL('Deadline Log'!$R$6:$R$305,A7))</f>
        <v/>
      </c>
      <c r="N7" s="9">
        <f>IF(M7="","",MATCH(M7,'Deadline Log'!$R$6:$R$305,0))</f>
        <v/>
      </c>
    </row>
    <row r="8">
      <c r="A8" s="13">
        <f>IF(ROW()-ROW($A$5)&gt;$C$3,"",ROW()-ROW($A$5))</f>
        <v/>
      </c>
      <c r="B8" s="17">
        <f>IF($N8="","",IF(INDEX('Deadline Log'!$G$6:$G$305,$N8)="","",INDEX('Deadline Log'!$G$6:$G$305,$N8)))</f>
        <v/>
      </c>
      <c r="C8" s="11">
        <f>IF($N8="","",INDEX('Deadline Log'!$K$6:$K$305,$N8))</f>
        <v/>
      </c>
      <c r="D8" s="9">
        <f>IF($N8="","",INDEX('Deadline Log'!$J$6:$J$305,$N8))</f>
        <v/>
      </c>
      <c r="E8" s="11">
        <f>IF($N8="","",IF(INDEX('Deadline Log'!$A$6:$A$305,$N8)="","",INDEX('Deadline Log'!$A$6:$A$305,$N8)))</f>
        <v/>
      </c>
      <c r="F8" s="11">
        <f>IF($N8="","",IF(INDEX('Deadline Log'!$B$6:$B$305,$N8)="","",INDEX('Deadline Log'!$B$6:$B$305,$N8)))</f>
        <v/>
      </c>
      <c r="G8" s="11">
        <f>IF($N8="","",IF(INDEX('Deadline Log'!$D$6:$D$305,$N8)="","",INDEX('Deadline Log'!$D$6:$D$305,$N8)))</f>
        <v/>
      </c>
      <c r="H8" s="17">
        <f>IF($N8="","",IF(INDEX('Deadline Log'!$E$6:$E$305,$N8)="","",INDEX('Deadline Log'!$E$6:$E$305,$N8)))</f>
        <v/>
      </c>
      <c r="I8" s="11">
        <f>IF($N8="","",IF(INDEX('Deadline Log'!$F$6:$F$305,$N8)="","",INDEX('Deadline Log'!$F$6:$F$305,$N8)))</f>
        <v/>
      </c>
      <c r="J8" s="11">
        <f>IF($N8="","",IF(INDEX('Deadline Log'!$L$6:$L$305,$N8)="","",INDEX('Deadline Log'!$L$6:$L$305,$N8)))</f>
        <v/>
      </c>
      <c r="K8" s="11">
        <f>IF($N8="","",IF(INDEX('Deadline Log'!$M$6:$M$305,$N8)="","",INDEX('Deadline Log'!$M$6:$M$305,$N8)))</f>
        <v/>
      </c>
      <c r="L8" s="11">
        <f>IF($N8="","",IF(INDEX('Deadline Log'!$O$6:$O$305,$N8)="","",INDEX('Deadline Log'!$O$6:$O$305,$N8)))</f>
        <v/>
      </c>
      <c r="M8" s="12">
        <f>IF(A8="","",SMALL('Deadline Log'!$R$6:$R$305,A8))</f>
        <v/>
      </c>
      <c r="N8" s="9">
        <f>IF(M8="","",MATCH(M8,'Deadline Log'!$R$6:$R$305,0))</f>
        <v/>
      </c>
    </row>
    <row r="9">
      <c r="A9" s="13">
        <f>IF(ROW()-ROW($A$5)&gt;$C$3,"",ROW()-ROW($A$5))</f>
        <v/>
      </c>
      <c r="B9" s="17">
        <f>IF($N9="","",IF(INDEX('Deadline Log'!$G$6:$G$305,$N9)="","",INDEX('Deadline Log'!$G$6:$G$305,$N9)))</f>
        <v/>
      </c>
      <c r="C9" s="11">
        <f>IF($N9="","",INDEX('Deadline Log'!$K$6:$K$305,$N9))</f>
        <v/>
      </c>
      <c r="D9" s="9">
        <f>IF($N9="","",INDEX('Deadline Log'!$J$6:$J$305,$N9))</f>
        <v/>
      </c>
      <c r="E9" s="11">
        <f>IF($N9="","",IF(INDEX('Deadline Log'!$A$6:$A$305,$N9)="","",INDEX('Deadline Log'!$A$6:$A$305,$N9)))</f>
        <v/>
      </c>
      <c r="F9" s="11">
        <f>IF($N9="","",IF(INDEX('Deadline Log'!$B$6:$B$305,$N9)="","",INDEX('Deadline Log'!$B$6:$B$305,$N9)))</f>
        <v/>
      </c>
      <c r="G9" s="11">
        <f>IF($N9="","",IF(INDEX('Deadline Log'!$D$6:$D$305,$N9)="","",INDEX('Deadline Log'!$D$6:$D$305,$N9)))</f>
        <v/>
      </c>
      <c r="H9" s="17">
        <f>IF($N9="","",IF(INDEX('Deadline Log'!$E$6:$E$305,$N9)="","",INDEX('Deadline Log'!$E$6:$E$305,$N9)))</f>
        <v/>
      </c>
      <c r="I9" s="11">
        <f>IF($N9="","",IF(INDEX('Deadline Log'!$F$6:$F$305,$N9)="","",INDEX('Deadline Log'!$F$6:$F$305,$N9)))</f>
        <v/>
      </c>
      <c r="J9" s="11">
        <f>IF($N9="","",IF(INDEX('Deadline Log'!$L$6:$L$305,$N9)="","",INDEX('Deadline Log'!$L$6:$L$305,$N9)))</f>
        <v/>
      </c>
      <c r="K9" s="11">
        <f>IF($N9="","",IF(INDEX('Deadline Log'!$M$6:$M$305,$N9)="","",INDEX('Deadline Log'!$M$6:$M$305,$N9)))</f>
        <v/>
      </c>
      <c r="L9" s="11">
        <f>IF($N9="","",IF(INDEX('Deadline Log'!$O$6:$O$305,$N9)="","",INDEX('Deadline Log'!$O$6:$O$305,$N9)))</f>
        <v/>
      </c>
      <c r="M9" s="12">
        <f>IF(A9="","",SMALL('Deadline Log'!$R$6:$R$305,A9))</f>
        <v/>
      </c>
      <c r="N9" s="9">
        <f>IF(M9="","",MATCH(M9,'Deadline Log'!$R$6:$R$305,0))</f>
        <v/>
      </c>
    </row>
    <row r="10">
      <c r="A10" s="13">
        <f>IF(ROW()-ROW($A$5)&gt;$C$3,"",ROW()-ROW($A$5))</f>
        <v/>
      </c>
      <c r="B10" s="17">
        <f>IF($N10="","",IF(INDEX('Deadline Log'!$G$6:$G$305,$N10)="","",INDEX('Deadline Log'!$G$6:$G$305,$N10)))</f>
        <v/>
      </c>
      <c r="C10" s="11">
        <f>IF($N10="","",INDEX('Deadline Log'!$K$6:$K$305,$N10))</f>
        <v/>
      </c>
      <c r="D10" s="9">
        <f>IF($N10="","",INDEX('Deadline Log'!$J$6:$J$305,$N10))</f>
        <v/>
      </c>
      <c r="E10" s="11">
        <f>IF($N10="","",IF(INDEX('Deadline Log'!$A$6:$A$305,$N10)="","",INDEX('Deadline Log'!$A$6:$A$305,$N10)))</f>
        <v/>
      </c>
      <c r="F10" s="11">
        <f>IF($N10="","",IF(INDEX('Deadline Log'!$B$6:$B$305,$N10)="","",INDEX('Deadline Log'!$B$6:$B$305,$N10)))</f>
        <v/>
      </c>
      <c r="G10" s="11">
        <f>IF($N10="","",IF(INDEX('Deadline Log'!$D$6:$D$305,$N10)="","",INDEX('Deadline Log'!$D$6:$D$305,$N10)))</f>
        <v/>
      </c>
      <c r="H10" s="17">
        <f>IF($N10="","",IF(INDEX('Deadline Log'!$E$6:$E$305,$N10)="","",INDEX('Deadline Log'!$E$6:$E$305,$N10)))</f>
        <v/>
      </c>
      <c r="I10" s="11">
        <f>IF($N10="","",IF(INDEX('Deadline Log'!$F$6:$F$305,$N10)="","",INDEX('Deadline Log'!$F$6:$F$305,$N10)))</f>
        <v/>
      </c>
      <c r="J10" s="11">
        <f>IF($N10="","",IF(INDEX('Deadline Log'!$L$6:$L$305,$N10)="","",INDEX('Deadline Log'!$L$6:$L$305,$N10)))</f>
        <v/>
      </c>
      <c r="K10" s="11">
        <f>IF($N10="","",IF(INDEX('Deadline Log'!$M$6:$M$305,$N10)="","",INDEX('Deadline Log'!$M$6:$M$305,$N10)))</f>
        <v/>
      </c>
      <c r="L10" s="11">
        <f>IF($N10="","",IF(INDEX('Deadline Log'!$O$6:$O$305,$N10)="","",INDEX('Deadline Log'!$O$6:$O$305,$N10)))</f>
        <v/>
      </c>
      <c r="M10" s="12">
        <f>IF(A10="","",SMALL('Deadline Log'!$R$6:$R$305,A10))</f>
        <v/>
      </c>
      <c r="N10" s="9">
        <f>IF(M10="","",MATCH(M10,'Deadline Log'!$R$6:$R$305,0))</f>
        <v/>
      </c>
    </row>
    <row r="11">
      <c r="A11" s="13">
        <f>IF(ROW()-ROW($A$5)&gt;$C$3,"",ROW()-ROW($A$5))</f>
        <v/>
      </c>
      <c r="B11" s="17">
        <f>IF($N11="","",IF(INDEX('Deadline Log'!$G$6:$G$305,$N11)="","",INDEX('Deadline Log'!$G$6:$G$305,$N11)))</f>
        <v/>
      </c>
      <c r="C11" s="11">
        <f>IF($N11="","",INDEX('Deadline Log'!$K$6:$K$305,$N11))</f>
        <v/>
      </c>
      <c r="D11" s="9">
        <f>IF($N11="","",INDEX('Deadline Log'!$J$6:$J$305,$N11))</f>
        <v/>
      </c>
      <c r="E11" s="11">
        <f>IF($N11="","",IF(INDEX('Deadline Log'!$A$6:$A$305,$N11)="","",INDEX('Deadline Log'!$A$6:$A$305,$N11)))</f>
        <v/>
      </c>
      <c r="F11" s="11">
        <f>IF($N11="","",IF(INDEX('Deadline Log'!$B$6:$B$305,$N11)="","",INDEX('Deadline Log'!$B$6:$B$305,$N11)))</f>
        <v/>
      </c>
      <c r="G11" s="11">
        <f>IF($N11="","",IF(INDEX('Deadline Log'!$D$6:$D$305,$N11)="","",INDEX('Deadline Log'!$D$6:$D$305,$N11)))</f>
        <v/>
      </c>
      <c r="H11" s="17">
        <f>IF($N11="","",IF(INDEX('Deadline Log'!$E$6:$E$305,$N11)="","",INDEX('Deadline Log'!$E$6:$E$305,$N11)))</f>
        <v/>
      </c>
      <c r="I11" s="11">
        <f>IF($N11="","",IF(INDEX('Deadline Log'!$F$6:$F$305,$N11)="","",INDEX('Deadline Log'!$F$6:$F$305,$N11)))</f>
        <v/>
      </c>
      <c r="J11" s="11">
        <f>IF($N11="","",IF(INDEX('Deadline Log'!$L$6:$L$305,$N11)="","",INDEX('Deadline Log'!$L$6:$L$305,$N11)))</f>
        <v/>
      </c>
      <c r="K11" s="11">
        <f>IF($N11="","",IF(INDEX('Deadline Log'!$M$6:$M$305,$N11)="","",INDEX('Deadline Log'!$M$6:$M$305,$N11)))</f>
        <v/>
      </c>
      <c r="L11" s="11">
        <f>IF($N11="","",IF(INDEX('Deadline Log'!$O$6:$O$305,$N11)="","",INDEX('Deadline Log'!$O$6:$O$305,$N11)))</f>
        <v/>
      </c>
      <c r="M11" s="12">
        <f>IF(A11="","",SMALL('Deadline Log'!$R$6:$R$305,A11))</f>
        <v/>
      </c>
      <c r="N11" s="9">
        <f>IF(M11="","",MATCH(M11,'Deadline Log'!$R$6:$R$305,0))</f>
        <v/>
      </c>
    </row>
    <row r="12">
      <c r="A12" s="13">
        <f>IF(ROW()-ROW($A$5)&gt;$C$3,"",ROW()-ROW($A$5))</f>
        <v/>
      </c>
      <c r="B12" s="17">
        <f>IF($N12="","",IF(INDEX('Deadline Log'!$G$6:$G$305,$N12)="","",INDEX('Deadline Log'!$G$6:$G$305,$N12)))</f>
        <v/>
      </c>
      <c r="C12" s="11">
        <f>IF($N12="","",INDEX('Deadline Log'!$K$6:$K$305,$N12))</f>
        <v/>
      </c>
      <c r="D12" s="9">
        <f>IF($N12="","",INDEX('Deadline Log'!$J$6:$J$305,$N12))</f>
        <v/>
      </c>
      <c r="E12" s="11">
        <f>IF($N12="","",IF(INDEX('Deadline Log'!$A$6:$A$305,$N12)="","",INDEX('Deadline Log'!$A$6:$A$305,$N12)))</f>
        <v/>
      </c>
      <c r="F12" s="11">
        <f>IF($N12="","",IF(INDEX('Deadline Log'!$B$6:$B$305,$N12)="","",INDEX('Deadline Log'!$B$6:$B$305,$N12)))</f>
        <v/>
      </c>
      <c r="G12" s="11">
        <f>IF($N12="","",IF(INDEX('Deadline Log'!$D$6:$D$305,$N12)="","",INDEX('Deadline Log'!$D$6:$D$305,$N12)))</f>
        <v/>
      </c>
      <c r="H12" s="17">
        <f>IF($N12="","",IF(INDEX('Deadline Log'!$E$6:$E$305,$N12)="","",INDEX('Deadline Log'!$E$6:$E$305,$N12)))</f>
        <v/>
      </c>
      <c r="I12" s="11">
        <f>IF($N12="","",IF(INDEX('Deadline Log'!$F$6:$F$305,$N12)="","",INDEX('Deadline Log'!$F$6:$F$305,$N12)))</f>
        <v/>
      </c>
      <c r="J12" s="11">
        <f>IF($N12="","",IF(INDEX('Deadline Log'!$L$6:$L$305,$N12)="","",INDEX('Deadline Log'!$L$6:$L$305,$N12)))</f>
        <v/>
      </c>
      <c r="K12" s="11">
        <f>IF($N12="","",IF(INDEX('Deadline Log'!$M$6:$M$305,$N12)="","",INDEX('Deadline Log'!$M$6:$M$305,$N12)))</f>
        <v/>
      </c>
      <c r="L12" s="11">
        <f>IF($N12="","",IF(INDEX('Deadline Log'!$O$6:$O$305,$N12)="","",INDEX('Deadline Log'!$O$6:$O$305,$N12)))</f>
        <v/>
      </c>
      <c r="M12" s="12">
        <f>IF(A12="","",SMALL('Deadline Log'!$R$6:$R$305,A12))</f>
        <v/>
      </c>
      <c r="N12" s="9">
        <f>IF(M12="","",MATCH(M12,'Deadline Log'!$R$6:$R$305,0))</f>
        <v/>
      </c>
    </row>
    <row r="13">
      <c r="A13" s="13">
        <f>IF(ROW()-ROW($A$5)&gt;$C$3,"",ROW()-ROW($A$5))</f>
        <v/>
      </c>
      <c r="B13" s="17">
        <f>IF($N13="","",IF(INDEX('Deadline Log'!$G$6:$G$305,$N13)="","",INDEX('Deadline Log'!$G$6:$G$305,$N13)))</f>
        <v/>
      </c>
      <c r="C13" s="11">
        <f>IF($N13="","",INDEX('Deadline Log'!$K$6:$K$305,$N13))</f>
        <v/>
      </c>
      <c r="D13" s="9">
        <f>IF($N13="","",INDEX('Deadline Log'!$J$6:$J$305,$N13))</f>
        <v/>
      </c>
      <c r="E13" s="11">
        <f>IF($N13="","",IF(INDEX('Deadline Log'!$A$6:$A$305,$N13)="","",INDEX('Deadline Log'!$A$6:$A$305,$N13)))</f>
        <v/>
      </c>
      <c r="F13" s="11">
        <f>IF($N13="","",IF(INDEX('Deadline Log'!$B$6:$B$305,$N13)="","",INDEX('Deadline Log'!$B$6:$B$305,$N13)))</f>
        <v/>
      </c>
      <c r="G13" s="11">
        <f>IF($N13="","",IF(INDEX('Deadline Log'!$D$6:$D$305,$N13)="","",INDEX('Deadline Log'!$D$6:$D$305,$N13)))</f>
        <v/>
      </c>
      <c r="H13" s="17">
        <f>IF($N13="","",IF(INDEX('Deadline Log'!$E$6:$E$305,$N13)="","",INDEX('Deadline Log'!$E$6:$E$305,$N13)))</f>
        <v/>
      </c>
      <c r="I13" s="11">
        <f>IF($N13="","",IF(INDEX('Deadline Log'!$F$6:$F$305,$N13)="","",INDEX('Deadline Log'!$F$6:$F$305,$N13)))</f>
        <v/>
      </c>
      <c r="J13" s="11">
        <f>IF($N13="","",IF(INDEX('Deadline Log'!$L$6:$L$305,$N13)="","",INDEX('Deadline Log'!$L$6:$L$305,$N13)))</f>
        <v/>
      </c>
      <c r="K13" s="11">
        <f>IF($N13="","",IF(INDEX('Deadline Log'!$M$6:$M$305,$N13)="","",INDEX('Deadline Log'!$M$6:$M$305,$N13)))</f>
        <v/>
      </c>
      <c r="L13" s="11">
        <f>IF($N13="","",IF(INDEX('Deadline Log'!$O$6:$O$305,$N13)="","",INDEX('Deadline Log'!$O$6:$O$305,$N13)))</f>
        <v/>
      </c>
      <c r="M13" s="12">
        <f>IF(A13="","",SMALL('Deadline Log'!$R$6:$R$305,A13))</f>
        <v/>
      </c>
      <c r="N13" s="9">
        <f>IF(M13="","",MATCH(M13,'Deadline Log'!$R$6:$R$305,0))</f>
        <v/>
      </c>
    </row>
    <row r="14">
      <c r="A14" s="13">
        <f>IF(ROW()-ROW($A$5)&gt;$C$3,"",ROW()-ROW($A$5))</f>
        <v/>
      </c>
      <c r="B14" s="17">
        <f>IF($N14="","",IF(INDEX('Deadline Log'!$G$6:$G$305,$N14)="","",INDEX('Deadline Log'!$G$6:$G$305,$N14)))</f>
        <v/>
      </c>
      <c r="C14" s="11">
        <f>IF($N14="","",INDEX('Deadline Log'!$K$6:$K$305,$N14))</f>
        <v/>
      </c>
      <c r="D14" s="9">
        <f>IF($N14="","",INDEX('Deadline Log'!$J$6:$J$305,$N14))</f>
        <v/>
      </c>
      <c r="E14" s="11">
        <f>IF($N14="","",IF(INDEX('Deadline Log'!$A$6:$A$305,$N14)="","",INDEX('Deadline Log'!$A$6:$A$305,$N14)))</f>
        <v/>
      </c>
      <c r="F14" s="11">
        <f>IF($N14="","",IF(INDEX('Deadline Log'!$B$6:$B$305,$N14)="","",INDEX('Deadline Log'!$B$6:$B$305,$N14)))</f>
        <v/>
      </c>
      <c r="G14" s="11">
        <f>IF($N14="","",IF(INDEX('Deadline Log'!$D$6:$D$305,$N14)="","",INDEX('Deadline Log'!$D$6:$D$305,$N14)))</f>
        <v/>
      </c>
      <c r="H14" s="17">
        <f>IF($N14="","",IF(INDEX('Deadline Log'!$E$6:$E$305,$N14)="","",INDEX('Deadline Log'!$E$6:$E$305,$N14)))</f>
        <v/>
      </c>
      <c r="I14" s="11">
        <f>IF($N14="","",IF(INDEX('Deadline Log'!$F$6:$F$305,$N14)="","",INDEX('Deadline Log'!$F$6:$F$305,$N14)))</f>
        <v/>
      </c>
      <c r="J14" s="11">
        <f>IF($N14="","",IF(INDEX('Deadline Log'!$L$6:$L$305,$N14)="","",INDEX('Deadline Log'!$L$6:$L$305,$N14)))</f>
        <v/>
      </c>
      <c r="K14" s="11">
        <f>IF($N14="","",IF(INDEX('Deadline Log'!$M$6:$M$305,$N14)="","",INDEX('Deadline Log'!$M$6:$M$305,$N14)))</f>
        <v/>
      </c>
      <c r="L14" s="11">
        <f>IF($N14="","",IF(INDEX('Deadline Log'!$O$6:$O$305,$N14)="","",INDEX('Deadline Log'!$O$6:$O$305,$N14)))</f>
        <v/>
      </c>
      <c r="M14" s="12">
        <f>IF(A14="","",SMALL('Deadline Log'!$R$6:$R$305,A14))</f>
        <v/>
      </c>
      <c r="N14" s="9">
        <f>IF(M14="","",MATCH(M14,'Deadline Log'!$R$6:$R$305,0))</f>
        <v/>
      </c>
    </row>
    <row r="15">
      <c r="A15" s="13">
        <f>IF(ROW()-ROW($A$5)&gt;$C$3,"",ROW()-ROW($A$5))</f>
        <v/>
      </c>
      <c r="B15" s="17">
        <f>IF($N15="","",IF(INDEX('Deadline Log'!$G$6:$G$305,$N15)="","",INDEX('Deadline Log'!$G$6:$G$305,$N15)))</f>
        <v/>
      </c>
      <c r="C15" s="11">
        <f>IF($N15="","",INDEX('Deadline Log'!$K$6:$K$305,$N15))</f>
        <v/>
      </c>
      <c r="D15" s="9">
        <f>IF($N15="","",INDEX('Deadline Log'!$J$6:$J$305,$N15))</f>
        <v/>
      </c>
      <c r="E15" s="11">
        <f>IF($N15="","",IF(INDEX('Deadline Log'!$A$6:$A$305,$N15)="","",INDEX('Deadline Log'!$A$6:$A$305,$N15)))</f>
        <v/>
      </c>
      <c r="F15" s="11">
        <f>IF($N15="","",IF(INDEX('Deadline Log'!$B$6:$B$305,$N15)="","",INDEX('Deadline Log'!$B$6:$B$305,$N15)))</f>
        <v/>
      </c>
      <c r="G15" s="11">
        <f>IF($N15="","",IF(INDEX('Deadline Log'!$D$6:$D$305,$N15)="","",INDEX('Deadline Log'!$D$6:$D$305,$N15)))</f>
        <v/>
      </c>
      <c r="H15" s="17">
        <f>IF($N15="","",IF(INDEX('Deadline Log'!$E$6:$E$305,$N15)="","",INDEX('Deadline Log'!$E$6:$E$305,$N15)))</f>
        <v/>
      </c>
      <c r="I15" s="11">
        <f>IF($N15="","",IF(INDEX('Deadline Log'!$F$6:$F$305,$N15)="","",INDEX('Deadline Log'!$F$6:$F$305,$N15)))</f>
        <v/>
      </c>
      <c r="J15" s="11">
        <f>IF($N15="","",IF(INDEX('Deadline Log'!$L$6:$L$305,$N15)="","",INDEX('Deadline Log'!$L$6:$L$305,$N15)))</f>
        <v/>
      </c>
      <c r="K15" s="11">
        <f>IF($N15="","",IF(INDEX('Deadline Log'!$M$6:$M$305,$N15)="","",INDEX('Deadline Log'!$M$6:$M$305,$N15)))</f>
        <v/>
      </c>
      <c r="L15" s="11">
        <f>IF($N15="","",IF(INDEX('Deadline Log'!$O$6:$O$305,$N15)="","",INDEX('Deadline Log'!$O$6:$O$305,$N15)))</f>
        <v/>
      </c>
      <c r="M15" s="12">
        <f>IF(A15="","",SMALL('Deadline Log'!$R$6:$R$305,A15))</f>
        <v/>
      </c>
      <c r="N15" s="9">
        <f>IF(M15="","",MATCH(M15,'Deadline Log'!$R$6:$R$305,0))</f>
        <v/>
      </c>
    </row>
    <row r="16">
      <c r="A16" s="13">
        <f>IF(ROW()-ROW($A$5)&gt;$C$3,"",ROW()-ROW($A$5))</f>
        <v/>
      </c>
      <c r="B16" s="17">
        <f>IF($N16="","",IF(INDEX('Deadline Log'!$G$6:$G$305,$N16)="","",INDEX('Deadline Log'!$G$6:$G$305,$N16)))</f>
        <v/>
      </c>
      <c r="C16" s="11">
        <f>IF($N16="","",INDEX('Deadline Log'!$K$6:$K$305,$N16))</f>
        <v/>
      </c>
      <c r="D16" s="9">
        <f>IF($N16="","",INDEX('Deadline Log'!$J$6:$J$305,$N16))</f>
        <v/>
      </c>
      <c r="E16" s="11">
        <f>IF($N16="","",IF(INDEX('Deadline Log'!$A$6:$A$305,$N16)="","",INDEX('Deadline Log'!$A$6:$A$305,$N16)))</f>
        <v/>
      </c>
      <c r="F16" s="11">
        <f>IF($N16="","",IF(INDEX('Deadline Log'!$B$6:$B$305,$N16)="","",INDEX('Deadline Log'!$B$6:$B$305,$N16)))</f>
        <v/>
      </c>
      <c r="G16" s="11">
        <f>IF($N16="","",IF(INDEX('Deadline Log'!$D$6:$D$305,$N16)="","",INDEX('Deadline Log'!$D$6:$D$305,$N16)))</f>
        <v/>
      </c>
      <c r="H16" s="17">
        <f>IF($N16="","",IF(INDEX('Deadline Log'!$E$6:$E$305,$N16)="","",INDEX('Deadline Log'!$E$6:$E$305,$N16)))</f>
        <v/>
      </c>
      <c r="I16" s="11">
        <f>IF($N16="","",IF(INDEX('Deadline Log'!$F$6:$F$305,$N16)="","",INDEX('Deadline Log'!$F$6:$F$305,$N16)))</f>
        <v/>
      </c>
      <c r="J16" s="11">
        <f>IF($N16="","",IF(INDEX('Deadline Log'!$L$6:$L$305,$N16)="","",INDEX('Deadline Log'!$L$6:$L$305,$N16)))</f>
        <v/>
      </c>
      <c r="K16" s="11">
        <f>IF($N16="","",IF(INDEX('Deadline Log'!$M$6:$M$305,$N16)="","",INDEX('Deadline Log'!$M$6:$M$305,$N16)))</f>
        <v/>
      </c>
      <c r="L16" s="11">
        <f>IF($N16="","",IF(INDEX('Deadline Log'!$O$6:$O$305,$N16)="","",INDEX('Deadline Log'!$O$6:$O$305,$N16)))</f>
        <v/>
      </c>
      <c r="M16" s="12">
        <f>IF(A16="","",SMALL('Deadline Log'!$R$6:$R$305,A16))</f>
        <v/>
      </c>
      <c r="N16" s="9">
        <f>IF(M16="","",MATCH(M16,'Deadline Log'!$R$6:$R$305,0))</f>
        <v/>
      </c>
    </row>
    <row r="17">
      <c r="A17" s="13">
        <f>IF(ROW()-ROW($A$5)&gt;$C$3,"",ROW()-ROW($A$5))</f>
        <v/>
      </c>
      <c r="B17" s="17">
        <f>IF($N17="","",IF(INDEX('Deadline Log'!$G$6:$G$305,$N17)="","",INDEX('Deadline Log'!$G$6:$G$305,$N17)))</f>
        <v/>
      </c>
      <c r="C17" s="11">
        <f>IF($N17="","",INDEX('Deadline Log'!$K$6:$K$305,$N17))</f>
        <v/>
      </c>
      <c r="D17" s="9">
        <f>IF($N17="","",INDEX('Deadline Log'!$J$6:$J$305,$N17))</f>
        <v/>
      </c>
      <c r="E17" s="11">
        <f>IF($N17="","",IF(INDEX('Deadline Log'!$A$6:$A$305,$N17)="","",INDEX('Deadline Log'!$A$6:$A$305,$N17)))</f>
        <v/>
      </c>
      <c r="F17" s="11">
        <f>IF($N17="","",IF(INDEX('Deadline Log'!$B$6:$B$305,$N17)="","",INDEX('Deadline Log'!$B$6:$B$305,$N17)))</f>
        <v/>
      </c>
      <c r="G17" s="11">
        <f>IF($N17="","",IF(INDEX('Deadline Log'!$D$6:$D$305,$N17)="","",INDEX('Deadline Log'!$D$6:$D$305,$N17)))</f>
        <v/>
      </c>
      <c r="H17" s="17">
        <f>IF($N17="","",IF(INDEX('Deadline Log'!$E$6:$E$305,$N17)="","",INDEX('Deadline Log'!$E$6:$E$305,$N17)))</f>
        <v/>
      </c>
      <c r="I17" s="11">
        <f>IF($N17="","",IF(INDEX('Deadline Log'!$F$6:$F$305,$N17)="","",INDEX('Deadline Log'!$F$6:$F$305,$N17)))</f>
        <v/>
      </c>
      <c r="J17" s="11">
        <f>IF($N17="","",IF(INDEX('Deadline Log'!$L$6:$L$305,$N17)="","",INDEX('Deadline Log'!$L$6:$L$305,$N17)))</f>
        <v/>
      </c>
      <c r="K17" s="11">
        <f>IF($N17="","",IF(INDEX('Deadline Log'!$M$6:$M$305,$N17)="","",INDEX('Deadline Log'!$M$6:$M$305,$N17)))</f>
        <v/>
      </c>
      <c r="L17" s="11">
        <f>IF($N17="","",IF(INDEX('Deadline Log'!$O$6:$O$305,$N17)="","",INDEX('Deadline Log'!$O$6:$O$305,$N17)))</f>
        <v/>
      </c>
      <c r="M17" s="12">
        <f>IF(A17="","",SMALL('Deadline Log'!$R$6:$R$305,A17))</f>
        <v/>
      </c>
      <c r="N17" s="9">
        <f>IF(M17="","",MATCH(M17,'Deadline Log'!$R$6:$R$305,0))</f>
        <v/>
      </c>
    </row>
    <row r="18">
      <c r="A18" s="13">
        <f>IF(ROW()-ROW($A$5)&gt;$C$3,"",ROW()-ROW($A$5))</f>
        <v/>
      </c>
      <c r="B18" s="17">
        <f>IF($N18="","",IF(INDEX('Deadline Log'!$G$6:$G$305,$N18)="","",INDEX('Deadline Log'!$G$6:$G$305,$N18)))</f>
        <v/>
      </c>
      <c r="C18" s="11">
        <f>IF($N18="","",INDEX('Deadline Log'!$K$6:$K$305,$N18))</f>
        <v/>
      </c>
      <c r="D18" s="9">
        <f>IF($N18="","",INDEX('Deadline Log'!$J$6:$J$305,$N18))</f>
        <v/>
      </c>
      <c r="E18" s="11">
        <f>IF($N18="","",IF(INDEX('Deadline Log'!$A$6:$A$305,$N18)="","",INDEX('Deadline Log'!$A$6:$A$305,$N18)))</f>
        <v/>
      </c>
      <c r="F18" s="11">
        <f>IF($N18="","",IF(INDEX('Deadline Log'!$B$6:$B$305,$N18)="","",INDEX('Deadline Log'!$B$6:$B$305,$N18)))</f>
        <v/>
      </c>
      <c r="G18" s="11">
        <f>IF($N18="","",IF(INDEX('Deadline Log'!$D$6:$D$305,$N18)="","",INDEX('Deadline Log'!$D$6:$D$305,$N18)))</f>
        <v/>
      </c>
      <c r="H18" s="17">
        <f>IF($N18="","",IF(INDEX('Deadline Log'!$E$6:$E$305,$N18)="","",INDEX('Deadline Log'!$E$6:$E$305,$N18)))</f>
        <v/>
      </c>
      <c r="I18" s="11">
        <f>IF($N18="","",IF(INDEX('Deadline Log'!$F$6:$F$305,$N18)="","",INDEX('Deadline Log'!$F$6:$F$305,$N18)))</f>
        <v/>
      </c>
      <c r="J18" s="11">
        <f>IF($N18="","",IF(INDEX('Deadline Log'!$L$6:$L$305,$N18)="","",INDEX('Deadline Log'!$L$6:$L$305,$N18)))</f>
        <v/>
      </c>
      <c r="K18" s="11">
        <f>IF($N18="","",IF(INDEX('Deadline Log'!$M$6:$M$305,$N18)="","",INDEX('Deadline Log'!$M$6:$M$305,$N18)))</f>
        <v/>
      </c>
      <c r="L18" s="11">
        <f>IF($N18="","",IF(INDEX('Deadline Log'!$O$6:$O$305,$N18)="","",INDEX('Deadline Log'!$O$6:$O$305,$N18)))</f>
        <v/>
      </c>
      <c r="M18" s="12">
        <f>IF(A18="","",SMALL('Deadline Log'!$R$6:$R$305,A18))</f>
        <v/>
      </c>
      <c r="N18" s="9">
        <f>IF(M18="","",MATCH(M18,'Deadline Log'!$R$6:$R$305,0))</f>
        <v/>
      </c>
    </row>
    <row r="19">
      <c r="A19" s="13">
        <f>IF(ROW()-ROW($A$5)&gt;$C$3,"",ROW()-ROW($A$5))</f>
        <v/>
      </c>
      <c r="B19" s="17">
        <f>IF($N19="","",IF(INDEX('Deadline Log'!$G$6:$G$305,$N19)="","",INDEX('Deadline Log'!$G$6:$G$305,$N19)))</f>
        <v/>
      </c>
      <c r="C19" s="11">
        <f>IF($N19="","",INDEX('Deadline Log'!$K$6:$K$305,$N19))</f>
        <v/>
      </c>
      <c r="D19" s="9">
        <f>IF($N19="","",INDEX('Deadline Log'!$J$6:$J$305,$N19))</f>
        <v/>
      </c>
      <c r="E19" s="11">
        <f>IF($N19="","",IF(INDEX('Deadline Log'!$A$6:$A$305,$N19)="","",INDEX('Deadline Log'!$A$6:$A$305,$N19)))</f>
        <v/>
      </c>
      <c r="F19" s="11">
        <f>IF($N19="","",IF(INDEX('Deadline Log'!$B$6:$B$305,$N19)="","",INDEX('Deadline Log'!$B$6:$B$305,$N19)))</f>
        <v/>
      </c>
      <c r="G19" s="11">
        <f>IF($N19="","",IF(INDEX('Deadline Log'!$D$6:$D$305,$N19)="","",INDEX('Deadline Log'!$D$6:$D$305,$N19)))</f>
        <v/>
      </c>
      <c r="H19" s="17">
        <f>IF($N19="","",IF(INDEX('Deadline Log'!$E$6:$E$305,$N19)="","",INDEX('Deadline Log'!$E$6:$E$305,$N19)))</f>
        <v/>
      </c>
      <c r="I19" s="11">
        <f>IF($N19="","",IF(INDEX('Deadline Log'!$F$6:$F$305,$N19)="","",INDEX('Deadline Log'!$F$6:$F$305,$N19)))</f>
        <v/>
      </c>
      <c r="J19" s="11">
        <f>IF($N19="","",IF(INDEX('Deadline Log'!$L$6:$L$305,$N19)="","",INDEX('Deadline Log'!$L$6:$L$305,$N19)))</f>
        <v/>
      </c>
      <c r="K19" s="11">
        <f>IF($N19="","",IF(INDEX('Deadline Log'!$M$6:$M$305,$N19)="","",INDEX('Deadline Log'!$M$6:$M$305,$N19)))</f>
        <v/>
      </c>
      <c r="L19" s="11">
        <f>IF($N19="","",IF(INDEX('Deadline Log'!$O$6:$O$305,$N19)="","",INDEX('Deadline Log'!$O$6:$O$305,$N19)))</f>
        <v/>
      </c>
      <c r="M19" s="12">
        <f>IF(A19="","",SMALL('Deadline Log'!$R$6:$R$305,A19))</f>
        <v/>
      </c>
      <c r="N19" s="9">
        <f>IF(M19="","",MATCH(M19,'Deadline Log'!$R$6:$R$305,0))</f>
        <v/>
      </c>
    </row>
    <row r="20">
      <c r="A20" s="13">
        <f>IF(ROW()-ROW($A$5)&gt;$C$3,"",ROW()-ROW($A$5))</f>
        <v/>
      </c>
      <c r="B20" s="17">
        <f>IF($N20="","",IF(INDEX('Deadline Log'!$G$6:$G$305,$N20)="","",INDEX('Deadline Log'!$G$6:$G$305,$N20)))</f>
        <v/>
      </c>
      <c r="C20" s="11">
        <f>IF($N20="","",INDEX('Deadline Log'!$K$6:$K$305,$N20))</f>
        <v/>
      </c>
      <c r="D20" s="9">
        <f>IF($N20="","",INDEX('Deadline Log'!$J$6:$J$305,$N20))</f>
        <v/>
      </c>
      <c r="E20" s="11">
        <f>IF($N20="","",IF(INDEX('Deadline Log'!$A$6:$A$305,$N20)="","",INDEX('Deadline Log'!$A$6:$A$305,$N20)))</f>
        <v/>
      </c>
      <c r="F20" s="11">
        <f>IF($N20="","",IF(INDEX('Deadline Log'!$B$6:$B$305,$N20)="","",INDEX('Deadline Log'!$B$6:$B$305,$N20)))</f>
        <v/>
      </c>
      <c r="G20" s="11">
        <f>IF($N20="","",IF(INDEX('Deadline Log'!$D$6:$D$305,$N20)="","",INDEX('Deadline Log'!$D$6:$D$305,$N20)))</f>
        <v/>
      </c>
      <c r="H20" s="17">
        <f>IF($N20="","",IF(INDEX('Deadline Log'!$E$6:$E$305,$N20)="","",INDEX('Deadline Log'!$E$6:$E$305,$N20)))</f>
        <v/>
      </c>
      <c r="I20" s="11">
        <f>IF($N20="","",IF(INDEX('Deadline Log'!$F$6:$F$305,$N20)="","",INDEX('Deadline Log'!$F$6:$F$305,$N20)))</f>
        <v/>
      </c>
      <c r="J20" s="11">
        <f>IF($N20="","",IF(INDEX('Deadline Log'!$L$6:$L$305,$N20)="","",INDEX('Deadline Log'!$L$6:$L$305,$N20)))</f>
        <v/>
      </c>
      <c r="K20" s="11">
        <f>IF($N20="","",IF(INDEX('Deadline Log'!$M$6:$M$305,$N20)="","",INDEX('Deadline Log'!$M$6:$M$305,$N20)))</f>
        <v/>
      </c>
      <c r="L20" s="11">
        <f>IF($N20="","",IF(INDEX('Deadline Log'!$O$6:$O$305,$N20)="","",INDEX('Deadline Log'!$O$6:$O$305,$N20)))</f>
        <v/>
      </c>
      <c r="M20" s="12">
        <f>IF(A20="","",SMALL('Deadline Log'!$R$6:$R$305,A20))</f>
        <v/>
      </c>
      <c r="N20" s="9">
        <f>IF(M20="","",MATCH(M20,'Deadline Log'!$R$6:$R$305,0))</f>
        <v/>
      </c>
    </row>
    <row r="21">
      <c r="A21" s="13">
        <f>IF(ROW()-ROW($A$5)&gt;$C$3,"",ROW()-ROW($A$5))</f>
        <v/>
      </c>
      <c r="B21" s="17">
        <f>IF($N21="","",IF(INDEX('Deadline Log'!$G$6:$G$305,$N21)="","",INDEX('Deadline Log'!$G$6:$G$305,$N21)))</f>
        <v/>
      </c>
      <c r="C21" s="11">
        <f>IF($N21="","",INDEX('Deadline Log'!$K$6:$K$305,$N21))</f>
        <v/>
      </c>
      <c r="D21" s="9">
        <f>IF($N21="","",INDEX('Deadline Log'!$J$6:$J$305,$N21))</f>
        <v/>
      </c>
      <c r="E21" s="11">
        <f>IF($N21="","",IF(INDEX('Deadline Log'!$A$6:$A$305,$N21)="","",INDEX('Deadline Log'!$A$6:$A$305,$N21)))</f>
        <v/>
      </c>
      <c r="F21" s="11">
        <f>IF($N21="","",IF(INDEX('Deadline Log'!$B$6:$B$305,$N21)="","",INDEX('Deadline Log'!$B$6:$B$305,$N21)))</f>
        <v/>
      </c>
      <c r="G21" s="11">
        <f>IF($N21="","",IF(INDEX('Deadline Log'!$D$6:$D$305,$N21)="","",INDEX('Deadline Log'!$D$6:$D$305,$N21)))</f>
        <v/>
      </c>
      <c r="H21" s="17">
        <f>IF($N21="","",IF(INDEX('Deadline Log'!$E$6:$E$305,$N21)="","",INDEX('Deadline Log'!$E$6:$E$305,$N21)))</f>
        <v/>
      </c>
      <c r="I21" s="11">
        <f>IF($N21="","",IF(INDEX('Deadline Log'!$F$6:$F$305,$N21)="","",INDEX('Deadline Log'!$F$6:$F$305,$N21)))</f>
        <v/>
      </c>
      <c r="J21" s="11">
        <f>IF($N21="","",IF(INDEX('Deadline Log'!$L$6:$L$305,$N21)="","",INDEX('Deadline Log'!$L$6:$L$305,$N21)))</f>
        <v/>
      </c>
      <c r="K21" s="11">
        <f>IF($N21="","",IF(INDEX('Deadline Log'!$M$6:$M$305,$N21)="","",INDEX('Deadline Log'!$M$6:$M$305,$N21)))</f>
        <v/>
      </c>
      <c r="L21" s="11">
        <f>IF($N21="","",IF(INDEX('Deadline Log'!$O$6:$O$305,$N21)="","",INDEX('Deadline Log'!$O$6:$O$305,$N21)))</f>
        <v/>
      </c>
      <c r="M21" s="12">
        <f>IF(A21="","",SMALL('Deadline Log'!$R$6:$R$305,A21))</f>
        <v/>
      </c>
      <c r="N21" s="9">
        <f>IF(M21="","",MATCH(M21,'Deadline Log'!$R$6:$R$305,0))</f>
        <v/>
      </c>
    </row>
    <row r="22">
      <c r="A22" s="13">
        <f>IF(ROW()-ROW($A$5)&gt;$C$3,"",ROW()-ROW($A$5))</f>
        <v/>
      </c>
      <c r="B22" s="17">
        <f>IF($N22="","",IF(INDEX('Deadline Log'!$G$6:$G$305,$N22)="","",INDEX('Deadline Log'!$G$6:$G$305,$N22)))</f>
        <v/>
      </c>
      <c r="C22" s="11">
        <f>IF($N22="","",INDEX('Deadline Log'!$K$6:$K$305,$N22))</f>
        <v/>
      </c>
      <c r="D22" s="9">
        <f>IF($N22="","",INDEX('Deadline Log'!$J$6:$J$305,$N22))</f>
        <v/>
      </c>
      <c r="E22" s="11">
        <f>IF($N22="","",IF(INDEX('Deadline Log'!$A$6:$A$305,$N22)="","",INDEX('Deadline Log'!$A$6:$A$305,$N22)))</f>
        <v/>
      </c>
      <c r="F22" s="11">
        <f>IF($N22="","",IF(INDEX('Deadline Log'!$B$6:$B$305,$N22)="","",INDEX('Deadline Log'!$B$6:$B$305,$N22)))</f>
        <v/>
      </c>
      <c r="G22" s="11">
        <f>IF($N22="","",IF(INDEX('Deadline Log'!$D$6:$D$305,$N22)="","",INDEX('Deadline Log'!$D$6:$D$305,$N22)))</f>
        <v/>
      </c>
      <c r="H22" s="17">
        <f>IF($N22="","",IF(INDEX('Deadline Log'!$E$6:$E$305,$N22)="","",INDEX('Deadline Log'!$E$6:$E$305,$N22)))</f>
        <v/>
      </c>
      <c r="I22" s="11">
        <f>IF($N22="","",IF(INDEX('Deadline Log'!$F$6:$F$305,$N22)="","",INDEX('Deadline Log'!$F$6:$F$305,$N22)))</f>
        <v/>
      </c>
      <c r="J22" s="11">
        <f>IF($N22="","",IF(INDEX('Deadline Log'!$L$6:$L$305,$N22)="","",INDEX('Deadline Log'!$L$6:$L$305,$N22)))</f>
        <v/>
      </c>
      <c r="K22" s="11">
        <f>IF($N22="","",IF(INDEX('Deadline Log'!$M$6:$M$305,$N22)="","",INDEX('Deadline Log'!$M$6:$M$305,$N22)))</f>
        <v/>
      </c>
      <c r="L22" s="11">
        <f>IF($N22="","",IF(INDEX('Deadline Log'!$O$6:$O$305,$N22)="","",INDEX('Deadline Log'!$O$6:$O$305,$N22)))</f>
        <v/>
      </c>
      <c r="M22" s="12">
        <f>IF(A22="","",SMALL('Deadline Log'!$R$6:$R$305,A22))</f>
        <v/>
      </c>
      <c r="N22" s="9">
        <f>IF(M22="","",MATCH(M22,'Deadline Log'!$R$6:$R$305,0))</f>
        <v/>
      </c>
    </row>
    <row r="23">
      <c r="A23" s="13">
        <f>IF(ROW()-ROW($A$5)&gt;$C$3,"",ROW()-ROW($A$5))</f>
        <v/>
      </c>
      <c r="B23" s="17">
        <f>IF($N23="","",IF(INDEX('Deadline Log'!$G$6:$G$305,$N23)="","",INDEX('Deadline Log'!$G$6:$G$305,$N23)))</f>
        <v/>
      </c>
      <c r="C23" s="11">
        <f>IF($N23="","",INDEX('Deadline Log'!$K$6:$K$305,$N23))</f>
        <v/>
      </c>
      <c r="D23" s="9">
        <f>IF($N23="","",INDEX('Deadline Log'!$J$6:$J$305,$N23))</f>
        <v/>
      </c>
      <c r="E23" s="11">
        <f>IF($N23="","",IF(INDEX('Deadline Log'!$A$6:$A$305,$N23)="","",INDEX('Deadline Log'!$A$6:$A$305,$N23)))</f>
        <v/>
      </c>
      <c r="F23" s="11">
        <f>IF($N23="","",IF(INDEX('Deadline Log'!$B$6:$B$305,$N23)="","",INDEX('Deadline Log'!$B$6:$B$305,$N23)))</f>
        <v/>
      </c>
      <c r="G23" s="11">
        <f>IF($N23="","",IF(INDEX('Deadline Log'!$D$6:$D$305,$N23)="","",INDEX('Deadline Log'!$D$6:$D$305,$N23)))</f>
        <v/>
      </c>
      <c r="H23" s="17">
        <f>IF($N23="","",IF(INDEX('Deadline Log'!$E$6:$E$305,$N23)="","",INDEX('Deadline Log'!$E$6:$E$305,$N23)))</f>
        <v/>
      </c>
      <c r="I23" s="11">
        <f>IF($N23="","",IF(INDEX('Deadline Log'!$F$6:$F$305,$N23)="","",INDEX('Deadline Log'!$F$6:$F$305,$N23)))</f>
        <v/>
      </c>
      <c r="J23" s="11">
        <f>IF($N23="","",IF(INDEX('Deadline Log'!$L$6:$L$305,$N23)="","",INDEX('Deadline Log'!$L$6:$L$305,$N23)))</f>
        <v/>
      </c>
      <c r="K23" s="11">
        <f>IF($N23="","",IF(INDEX('Deadline Log'!$M$6:$M$305,$N23)="","",INDEX('Deadline Log'!$M$6:$M$305,$N23)))</f>
        <v/>
      </c>
      <c r="L23" s="11">
        <f>IF($N23="","",IF(INDEX('Deadline Log'!$O$6:$O$305,$N23)="","",INDEX('Deadline Log'!$O$6:$O$305,$N23)))</f>
        <v/>
      </c>
      <c r="M23" s="12">
        <f>IF(A23="","",SMALL('Deadline Log'!$R$6:$R$305,A23))</f>
        <v/>
      </c>
      <c r="N23" s="9">
        <f>IF(M23="","",MATCH(M23,'Deadline Log'!$R$6:$R$305,0))</f>
        <v/>
      </c>
    </row>
    <row r="24">
      <c r="A24" s="13">
        <f>IF(ROW()-ROW($A$5)&gt;$C$3,"",ROW()-ROW($A$5))</f>
        <v/>
      </c>
      <c r="B24" s="17">
        <f>IF($N24="","",IF(INDEX('Deadline Log'!$G$6:$G$305,$N24)="","",INDEX('Deadline Log'!$G$6:$G$305,$N24)))</f>
        <v/>
      </c>
      <c r="C24" s="11">
        <f>IF($N24="","",INDEX('Deadline Log'!$K$6:$K$305,$N24))</f>
        <v/>
      </c>
      <c r="D24" s="9">
        <f>IF($N24="","",INDEX('Deadline Log'!$J$6:$J$305,$N24))</f>
        <v/>
      </c>
      <c r="E24" s="11">
        <f>IF($N24="","",IF(INDEX('Deadline Log'!$A$6:$A$305,$N24)="","",INDEX('Deadline Log'!$A$6:$A$305,$N24)))</f>
        <v/>
      </c>
      <c r="F24" s="11">
        <f>IF($N24="","",IF(INDEX('Deadline Log'!$B$6:$B$305,$N24)="","",INDEX('Deadline Log'!$B$6:$B$305,$N24)))</f>
        <v/>
      </c>
      <c r="G24" s="11">
        <f>IF($N24="","",IF(INDEX('Deadline Log'!$D$6:$D$305,$N24)="","",INDEX('Deadline Log'!$D$6:$D$305,$N24)))</f>
        <v/>
      </c>
      <c r="H24" s="17">
        <f>IF($N24="","",IF(INDEX('Deadline Log'!$E$6:$E$305,$N24)="","",INDEX('Deadline Log'!$E$6:$E$305,$N24)))</f>
        <v/>
      </c>
      <c r="I24" s="11">
        <f>IF($N24="","",IF(INDEX('Deadline Log'!$F$6:$F$305,$N24)="","",INDEX('Deadline Log'!$F$6:$F$305,$N24)))</f>
        <v/>
      </c>
      <c r="J24" s="11">
        <f>IF($N24="","",IF(INDEX('Deadline Log'!$L$6:$L$305,$N24)="","",INDEX('Deadline Log'!$L$6:$L$305,$N24)))</f>
        <v/>
      </c>
      <c r="K24" s="11">
        <f>IF($N24="","",IF(INDEX('Deadline Log'!$M$6:$M$305,$N24)="","",INDEX('Deadline Log'!$M$6:$M$305,$N24)))</f>
        <v/>
      </c>
      <c r="L24" s="11">
        <f>IF($N24="","",IF(INDEX('Deadline Log'!$O$6:$O$305,$N24)="","",INDEX('Deadline Log'!$O$6:$O$305,$N24)))</f>
        <v/>
      </c>
      <c r="M24" s="12">
        <f>IF(A24="","",SMALL('Deadline Log'!$R$6:$R$305,A24))</f>
        <v/>
      </c>
      <c r="N24" s="9">
        <f>IF(M24="","",MATCH(M24,'Deadline Log'!$R$6:$R$305,0))</f>
        <v/>
      </c>
    </row>
    <row r="25">
      <c r="A25" s="13">
        <f>IF(ROW()-ROW($A$5)&gt;$C$3,"",ROW()-ROW($A$5))</f>
        <v/>
      </c>
      <c r="B25" s="17">
        <f>IF($N25="","",IF(INDEX('Deadline Log'!$G$6:$G$305,$N25)="","",INDEX('Deadline Log'!$G$6:$G$305,$N25)))</f>
        <v/>
      </c>
      <c r="C25" s="11">
        <f>IF($N25="","",INDEX('Deadline Log'!$K$6:$K$305,$N25))</f>
        <v/>
      </c>
      <c r="D25" s="9">
        <f>IF($N25="","",INDEX('Deadline Log'!$J$6:$J$305,$N25))</f>
        <v/>
      </c>
      <c r="E25" s="11">
        <f>IF($N25="","",IF(INDEX('Deadline Log'!$A$6:$A$305,$N25)="","",INDEX('Deadline Log'!$A$6:$A$305,$N25)))</f>
        <v/>
      </c>
      <c r="F25" s="11">
        <f>IF($N25="","",IF(INDEX('Deadline Log'!$B$6:$B$305,$N25)="","",INDEX('Deadline Log'!$B$6:$B$305,$N25)))</f>
        <v/>
      </c>
      <c r="G25" s="11">
        <f>IF($N25="","",IF(INDEX('Deadline Log'!$D$6:$D$305,$N25)="","",INDEX('Deadline Log'!$D$6:$D$305,$N25)))</f>
        <v/>
      </c>
      <c r="H25" s="17">
        <f>IF($N25="","",IF(INDEX('Deadline Log'!$E$6:$E$305,$N25)="","",INDEX('Deadline Log'!$E$6:$E$305,$N25)))</f>
        <v/>
      </c>
      <c r="I25" s="11">
        <f>IF($N25="","",IF(INDEX('Deadline Log'!$F$6:$F$305,$N25)="","",INDEX('Deadline Log'!$F$6:$F$305,$N25)))</f>
        <v/>
      </c>
      <c r="J25" s="11">
        <f>IF($N25="","",IF(INDEX('Deadline Log'!$L$6:$L$305,$N25)="","",INDEX('Deadline Log'!$L$6:$L$305,$N25)))</f>
        <v/>
      </c>
      <c r="K25" s="11">
        <f>IF($N25="","",IF(INDEX('Deadline Log'!$M$6:$M$305,$N25)="","",INDEX('Deadline Log'!$M$6:$M$305,$N25)))</f>
        <v/>
      </c>
      <c r="L25" s="11">
        <f>IF($N25="","",IF(INDEX('Deadline Log'!$O$6:$O$305,$N25)="","",INDEX('Deadline Log'!$O$6:$O$305,$N25)))</f>
        <v/>
      </c>
      <c r="M25" s="12">
        <f>IF(A25="","",SMALL('Deadline Log'!$R$6:$R$305,A25))</f>
        <v/>
      </c>
      <c r="N25" s="9">
        <f>IF(M25="","",MATCH(M25,'Deadline Log'!$R$6:$R$305,0))</f>
        <v/>
      </c>
    </row>
    <row r="26">
      <c r="A26" s="13">
        <f>IF(ROW()-ROW($A$5)&gt;$C$3,"",ROW()-ROW($A$5))</f>
        <v/>
      </c>
      <c r="B26" s="17">
        <f>IF($N26="","",IF(INDEX('Deadline Log'!$G$6:$G$305,$N26)="","",INDEX('Deadline Log'!$G$6:$G$305,$N26)))</f>
        <v/>
      </c>
      <c r="C26" s="11">
        <f>IF($N26="","",INDEX('Deadline Log'!$K$6:$K$305,$N26))</f>
        <v/>
      </c>
      <c r="D26" s="9">
        <f>IF($N26="","",INDEX('Deadline Log'!$J$6:$J$305,$N26))</f>
        <v/>
      </c>
      <c r="E26" s="11">
        <f>IF($N26="","",IF(INDEX('Deadline Log'!$A$6:$A$305,$N26)="","",INDEX('Deadline Log'!$A$6:$A$305,$N26)))</f>
        <v/>
      </c>
      <c r="F26" s="11">
        <f>IF($N26="","",IF(INDEX('Deadline Log'!$B$6:$B$305,$N26)="","",INDEX('Deadline Log'!$B$6:$B$305,$N26)))</f>
        <v/>
      </c>
      <c r="G26" s="11">
        <f>IF($N26="","",IF(INDEX('Deadline Log'!$D$6:$D$305,$N26)="","",INDEX('Deadline Log'!$D$6:$D$305,$N26)))</f>
        <v/>
      </c>
      <c r="H26" s="17">
        <f>IF($N26="","",IF(INDEX('Deadline Log'!$E$6:$E$305,$N26)="","",INDEX('Deadline Log'!$E$6:$E$305,$N26)))</f>
        <v/>
      </c>
      <c r="I26" s="11">
        <f>IF($N26="","",IF(INDEX('Deadline Log'!$F$6:$F$305,$N26)="","",INDEX('Deadline Log'!$F$6:$F$305,$N26)))</f>
        <v/>
      </c>
      <c r="J26" s="11">
        <f>IF($N26="","",IF(INDEX('Deadline Log'!$L$6:$L$305,$N26)="","",INDEX('Deadline Log'!$L$6:$L$305,$N26)))</f>
        <v/>
      </c>
      <c r="K26" s="11">
        <f>IF($N26="","",IF(INDEX('Deadline Log'!$M$6:$M$305,$N26)="","",INDEX('Deadline Log'!$M$6:$M$305,$N26)))</f>
        <v/>
      </c>
      <c r="L26" s="11">
        <f>IF($N26="","",IF(INDEX('Deadline Log'!$O$6:$O$305,$N26)="","",INDEX('Deadline Log'!$O$6:$O$305,$N26)))</f>
        <v/>
      </c>
      <c r="M26" s="12">
        <f>IF(A26="","",SMALL('Deadline Log'!$R$6:$R$305,A26))</f>
        <v/>
      </c>
      <c r="N26" s="9">
        <f>IF(M26="","",MATCH(M26,'Deadline Log'!$R$6:$R$305,0))</f>
        <v/>
      </c>
    </row>
    <row r="27">
      <c r="A27" s="13">
        <f>IF(ROW()-ROW($A$5)&gt;$C$3,"",ROW()-ROW($A$5))</f>
        <v/>
      </c>
      <c r="B27" s="17">
        <f>IF($N27="","",IF(INDEX('Deadline Log'!$G$6:$G$305,$N27)="","",INDEX('Deadline Log'!$G$6:$G$305,$N27)))</f>
        <v/>
      </c>
      <c r="C27" s="11">
        <f>IF($N27="","",INDEX('Deadline Log'!$K$6:$K$305,$N27))</f>
        <v/>
      </c>
      <c r="D27" s="9">
        <f>IF($N27="","",INDEX('Deadline Log'!$J$6:$J$305,$N27))</f>
        <v/>
      </c>
      <c r="E27" s="11">
        <f>IF($N27="","",IF(INDEX('Deadline Log'!$A$6:$A$305,$N27)="","",INDEX('Deadline Log'!$A$6:$A$305,$N27)))</f>
        <v/>
      </c>
      <c r="F27" s="11">
        <f>IF($N27="","",IF(INDEX('Deadline Log'!$B$6:$B$305,$N27)="","",INDEX('Deadline Log'!$B$6:$B$305,$N27)))</f>
        <v/>
      </c>
      <c r="G27" s="11">
        <f>IF($N27="","",IF(INDEX('Deadline Log'!$D$6:$D$305,$N27)="","",INDEX('Deadline Log'!$D$6:$D$305,$N27)))</f>
        <v/>
      </c>
      <c r="H27" s="17">
        <f>IF($N27="","",IF(INDEX('Deadline Log'!$E$6:$E$305,$N27)="","",INDEX('Deadline Log'!$E$6:$E$305,$N27)))</f>
        <v/>
      </c>
      <c r="I27" s="11">
        <f>IF($N27="","",IF(INDEX('Deadline Log'!$F$6:$F$305,$N27)="","",INDEX('Deadline Log'!$F$6:$F$305,$N27)))</f>
        <v/>
      </c>
      <c r="J27" s="11">
        <f>IF($N27="","",IF(INDEX('Deadline Log'!$L$6:$L$305,$N27)="","",INDEX('Deadline Log'!$L$6:$L$305,$N27)))</f>
        <v/>
      </c>
      <c r="K27" s="11">
        <f>IF($N27="","",IF(INDEX('Deadline Log'!$M$6:$M$305,$N27)="","",INDEX('Deadline Log'!$M$6:$M$305,$N27)))</f>
        <v/>
      </c>
      <c r="L27" s="11">
        <f>IF($N27="","",IF(INDEX('Deadline Log'!$O$6:$O$305,$N27)="","",INDEX('Deadline Log'!$O$6:$O$305,$N27)))</f>
        <v/>
      </c>
      <c r="M27" s="12">
        <f>IF(A27="","",SMALL('Deadline Log'!$R$6:$R$305,A27))</f>
        <v/>
      </c>
      <c r="N27" s="9">
        <f>IF(M27="","",MATCH(M27,'Deadline Log'!$R$6:$R$305,0))</f>
        <v/>
      </c>
    </row>
    <row r="28">
      <c r="A28" s="13">
        <f>IF(ROW()-ROW($A$5)&gt;$C$3,"",ROW()-ROW($A$5))</f>
        <v/>
      </c>
      <c r="B28" s="17">
        <f>IF($N28="","",IF(INDEX('Deadline Log'!$G$6:$G$305,$N28)="","",INDEX('Deadline Log'!$G$6:$G$305,$N28)))</f>
        <v/>
      </c>
      <c r="C28" s="11">
        <f>IF($N28="","",INDEX('Deadline Log'!$K$6:$K$305,$N28))</f>
        <v/>
      </c>
      <c r="D28" s="9">
        <f>IF($N28="","",INDEX('Deadline Log'!$J$6:$J$305,$N28))</f>
        <v/>
      </c>
      <c r="E28" s="11">
        <f>IF($N28="","",IF(INDEX('Deadline Log'!$A$6:$A$305,$N28)="","",INDEX('Deadline Log'!$A$6:$A$305,$N28)))</f>
        <v/>
      </c>
      <c r="F28" s="11">
        <f>IF($N28="","",IF(INDEX('Deadline Log'!$B$6:$B$305,$N28)="","",INDEX('Deadline Log'!$B$6:$B$305,$N28)))</f>
        <v/>
      </c>
      <c r="G28" s="11">
        <f>IF($N28="","",IF(INDEX('Deadline Log'!$D$6:$D$305,$N28)="","",INDEX('Deadline Log'!$D$6:$D$305,$N28)))</f>
        <v/>
      </c>
      <c r="H28" s="17">
        <f>IF($N28="","",IF(INDEX('Deadline Log'!$E$6:$E$305,$N28)="","",INDEX('Deadline Log'!$E$6:$E$305,$N28)))</f>
        <v/>
      </c>
      <c r="I28" s="11">
        <f>IF($N28="","",IF(INDEX('Deadline Log'!$F$6:$F$305,$N28)="","",INDEX('Deadline Log'!$F$6:$F$305,$N28)))</f>
        <v/>
      </c>
      <c r="J28" s="11">
        <f>IF($N28="","",IF(INDEX('Deadline Log'!$L$6:$L$305,$N28)="","",INDEX('Deadline Log'!$L$6:$L$305,$N28)))</f>
        <v/>
      </c>
      <c r="K28" s="11">
        <f>IF($N28="","",IF(INDEX('Deadline Log'!$M$6:$M$305,$N28)="","",INDEX('Deadline Log'!$M$6:$M$305,$N28)))</f>
        <v/>
      </c>
      <c r="L28" s="11">
        <f>IF($N28="","",IF(INDEX('Deadline Log'!$O$6:$O$305,$N28)="","",INDEX('Deadline Log'!$O$6:$O$305,$N28)))</f>
        <v/>
      </c>
      <c r="M28" s="12">
        <f>IF(A28="","",SMALL('Deadline Log'!$R$6:$R$305,A28))</f>
        <v/>
      </c>
      <c r="N28" s="9">
        <f>IF(M28="","",MATCH(M28,'Deadline Log'!$R$6:$R$305,0))</f>
        <v/>
      </c>
    </row>
    <row r="29">
      <c r="A29" s="13">
        <f>IF(ROW()-ROW($A$5)&gt;$C$3,"",ROW()-ROW($A$5))</f>
        <v/>
      </c>
      <c r="B29" s="17">
        <f>IF($N29="","",IF(INDEX('Deadline Log'!$G$6:$G$305,$N29)="","",INDEX('Deadline Log'!$G$6:$G$305,$N29)))</f>
        <v/>
      </c>
      <c r="C29" s="11">
        <f>IF($N29="","",INDEX('Deadline Log'!$K$6:$K$305,$N29))</f>
        <v/>
      </c>
      <c r="D29" s="9">
        <f>IF($N29="","",INDEX('Deadline Log'!$J$6:$J$305,$N29))</f>
        <v/>
      </c>
      <c r="E29" s="11">
        <f>IF($N29="","",IF(INDEX('Deadline Log'!$A$6:$A$305,$N29)="","",INDEX('Deadline Log'!$A$6:$A$305,$N29)))</f>
        <v/>
      </c>
      <c r="F29" s="11">
        <f>IF($N29="","",IF(INDEX('Deadline Log'!$B$6:$B$305,$N29)="","",INDEX('Deadline Log'!$B$6:$B$305,$N29)))</f>
        <v/>
      </c>
      <c r="G29" s="11">
        <f>IF($N29="","",IF(INDEX('Deadline Log'!$D$6:$D$305,$N29)="","",INDEX('Deadline Log'!$D$6:$D$305,$N29)))</f>
        <v/>
      </c>
      <c r="H29" s="17">
        <f>IF($N29="","",IF(INDEX('Deadline Log'!$E$6:$E$305,$N29)="","",INDEX('Deadline Log'!$E$6:$E$305,$N29)))</f>
        <v/>
      </c>
      <c r="I29" s="11">
        <f>IF($N29="","",IF(INDEX('Deadline Log'!$F$6:$F$305,$N29)="","",INDEX('Deadline Log'!$F$6:$F$305,$N29)))</f>
        <v/>
      </c>
      <c r="J29" s="11">
        <f>IF($N29="","",IF(INDEX('Deadline Log'!$L$6:$L$305,$N29)="","",INDEX('Deadline Log'!$L$6:$L$305,$N29)))</f>
        <v/>
      </c>
      <c r="K29" s="11">
        <f>IF($N29="","",IF(INDEX('Deadline Log'!$M$6:$M$305,$N29)="","",INDEX('Deadline Log'!$M$6:$M$305,$N29)))</f>
        <v/>
      </c>
      <c r="L29" s="11">
        <f>IF($N29="","",IF(INDEX('Deadline Log'!$O$6:$O$305,$N29)="","",INDEX('Deadline Log'!$O$6:$O$305,$N29)))</f>
        <v/>
      </c>
      <c r="M29" s="12">
        <f>IF(A29="","",SMALL('Deadline Log'!$R$6:$R$305,A29))</f>
        <v/>
      </c>
      <c r="N29" s="9">
        <f>IF(M29="","",MATCH(M29,'Deadline Log'!$R$6:$R$305,0))</f>
        <v/>
      </c>
    </row>
    <row r="30">
      <c r="A30" s="13">
        <f>IF(ROW()-ROW($A$5)&gt;$C$3,"",ROW()-ROW($A$5))</f>
        <v/>
      </c>
      <c r="B30" s="17">
        <f>IF($N30="","",IF(INDEX('Deadline Log'!$G$6:$G$305,$N30)="","",INDEX('Deadline Log'!$G$6:$G$305,$N30)))</f>
        <v/>
      </c>
      <c r="C30" s="11">
        <f>IF($N30="","",INDEX('Deadline Log'!$K$6:$K$305,$N30))</f>
        <v/>
      </c>
      <c r="D30" s="9">
        <f>IF($N30="","",INDEX('Deadline Log'!$J$6:$J$305,$N30))</f>
        <v/>
      </c>
      <c r="E30" s="11">
        <f>IF($N30="","",IF(INDEX('Deadline Log'!$A$6:$A$305,$N30)="","",INDEX('Deadline Log'!$A$6:$A$305,$N30)))</f>
        <v/>
      </c>
      <c r="F30" s="11">
        <f>IF($N30="","",IF(INDEX('Deadline Log'!$B$6:$B$305,$N30)="","",INDEX('Deadline Log'!$B$6:$B$305,$N30)))</f>
        <v/>
      </c>
      <c r="G30" s="11">
        <f>IF($N30="","",IF(INDEX('Deadline Log'!$D$6:$D$305,$N30)="","",INDEX('Deadline Log'!$D$6:$D$305,$N30)))</f>
        <v/>
      </c>
      <c r="H30" s="17">
        <f>IF($N30="","",IF(INDEX('Deadline Log'!$E$6:$E$305,$N30)="","",INDEX('Deadline Log'!$E$6:$E$305,$N30)))</f>
        <v/>
      </c>
      <c r="I30" s="11">
        <f>IF($N30="","",IF(INDEX('Deadline Log'!$F$6:$F$305,$N30)="","",INDEX('Deadline Log'!$F$6:$F$305,$N30)))</f>
        <v/>
      </c>
      <c r="J30" s="11">
        <f>IF($N30="","",IF(INDEX('Deadline Log'!$L$6:$L$305,$N30)="","",INDEX('Deadline Log'!$L$6:$L$305,$N30)))</f>
        <v/>
      </c>
      <c r="K30" s="11">
        <f>IF($N30="","",IF(INDEX('Deadline Log'!$M$6:$M$305,$N30)="","",INDEX('Deadline Log'!$M$6:$M$305,$N30)))</f>
        <v/>
      </c>
      <c r="L30" s="11">
        <f>IF($N30="","",IF(INDEX('Deadline Log'!$O$6:$O$305,$N30)="","",INDEX('Deadline Log'!$O$6:$O$305,$N30)))</f>
        <v/>
      </c>
      <c r="M30" s="12">
        <f>IF(A30="","",SMALL('Deadline Log'!$R$6:$R$305,A30))</f>
        <v/>
      </c>
      <c r="N30" s="9">
        <f>IF(M30="","",MATCH(M30,'Deadline Log'!$R$6:$R$305,0))</f>
        <v/>
      </c>
    </row>
    <row r="31">
      <c r="A31" s="13">
        <f>IF(ROW()-ROW($A$5)&gt;$C$3,"",ROW()-ROW($A$5))</f>
        <v/>
      </c>
      <c r="B31" s="17">
        <f>IF($N31="","",IF(INDEX('Deadline Log'!$G$6:$G$305,$N31)="","",INDEX('Deadline Log'!$G$6:$G$305,$N31)))</f>
        <v/>
      </c>
      <c r="C31" s="11">
        <f>IF($N31="","",INDEX('Deadline Log'!$K$6:$K$305,$N31))</f>
        <v/>
      </c>
      <c r="D31" s="9">
        <f>IF($N31="","",INDEX('Deadline Log'!$J$6:$J$305,$N31))</f>
        <v/>
      </c>
      <c r="E31" s="11">
        <f>IF($N31="","",IF(INDEX('Deadline Log'!$A$6:$A$305,$N31)="","",INDEX('Deadline Log'!$A$6:$A$305,$N31)))</f>
        <v/>
      </c>
      <c r="F31" s="11">
        <f>IF($N31="","",IF(INDEX('Deadline Log'!$B$6:$B$305,$N31)="","",INDEX('Deadline Log'!$B$6:$B$305,$N31)))</f>
        <v/>
      </c>
      <c r="G31" s="11">
        <f>IF($N31="","",IF(INDEX('Deadline Log'!$D$6:$D$305,$N31)="","",INDEX('Deadline Log'!$D$6:$D$305,$N31)))</f>
        <v/>
      </c>
      <c r="H31" s="17">
        <f>IF($N31="","",IF(INDEX('Deadline Log'!$E$6:$E$305,$N31)="","",INDEX('Deadline Log'!$E$6:$E$305,$N31)))</f>
        <v/>
      </c>
      <c r="I31" s="11">
        <f>IF($N31="","",IF(INDEX('Deadline Log'!$F$6:$F$305,$N31)="","",INDEX('Deadline Log'!$F$6:$F$305,$N31)))</f>
        <v/>
      </c>
      <c r="J31" s="11">
        <f>IF($N31="","",IF(INDEX('Deadline Log'!$L$6:$L$305,$N31)="","",INDEX('Deadline Log'!$L$6:$L$305,$N31)))</f>
        <v/>
      </c>
      <c r="K31" s="11">
        <f>IF($N31="","",IF(INDEX('Deadline Log'!$M$6:$M$305,$N31)="","",INDEX('Deadline Log'!$M$6:$M$305,$N31)))</f>
        <v/>
      </c>
      <c r="L31" s="11">
        <f>IF($N31="","",IF(INDEX('Deadline Log'!$O$6:$O$305,$N31)="","",INDEX('Deadline Log'!$O$6:$O$305,$N31)))</f>
        <v/>
      </c>
      <c r="M31" s="12">
        <f>IF(A31="","",SMALL('Deadline Log'!$R$6:$R$305,A31))</f>
        <v/>
      </c>
      <c r="N31" s="9">
        <f>IF(M31="","",MATCH(M31,'Deadline Log'!$R$6:$R$305,0))</f>
        <v/>
      </c>
    </row>
    <row r="32">
      <c r="A32" s="13">
        <f>IF(ROW()-ROW($A$5)&gt;$C$3,"",ROW()-ROW($A$5))</f>
        <v/>
      </c>
      <c r="B32" s="17">
        <f>IF($N32="","",IF(INDEX('Deadline Log'!$G$6:$G$305,$N32)="","",INDEX('Deadline Log'!$G$6:$G$305,$N32)))</f>
        <v/>
      </c>
      <c r="C32" s="11">
        <f>IF($N32="","",INDEX('Deadline Log'!$K$6:$K$305,$N32))</f>
        <v/>
      </c>
      <c r="D32" s="9">
        <f>IF($N32="","",INDEX('Deadline Log'!$J$6:$J$305,$N32))</f>
        <v/>
      </c>
      <c r="E32" s="11">
        <f>IF($N32="","",IF(INDEX('Deadline Log'!$A$6:$A$305,$N32)="","",INDEX('Deadline Log'!$A$6:$A$305,$N32)))</f>
        <v/>
      </c>
      <c r="F32" s="11">
        <f>IF($N32="","",IF(INDEX('Deadline Log'!$B$6:$B$305,$N32)="","",INDEX('Deadline Log'!$B$6:$B$305,$N32)))</f>
        <v/>
      </c>
      <c r="G32" s="11">
        <f>IF($N32="","",IF(INDEX('Deadline Log'!$D$6:$D$305,$N32)="","",INDEX('Deadline Log'!$D$6:$D$305,$N32)))</f>
        <v/>
      </c>
      <c r="H32" s="17">
        <f>IF($N32="","",IF(INDEX('Deadline Log'!$E$6:$E$305,$N32)="","",INDEX('Deadline Log'!$E$6:$E$305,$N32)))</f>
        <v/>
      </c>
      <c r="I32" s="11">
        <f>IF($N32="","",IF(INDEX('Deadline Log'!$F$6:$F$305,$N32)="","",INDEX('Deadline Log'!$F$6:$F$305,$N32)))</f>
        <v/>
      </c>
      <c r="J32" s="11">
        <f>IF($N32="","",IF(INDEX('Deadline Log'!$L$6:$L$305,$N32)="","",INDEX('Deadline Log'!$L$6:$L$305,$N32)))</f>
        <v/>
      </c>
      <c r="K32" s="11">
        <f>IF($N32="","",IF(INDEX('Deadline Log'!$M$6:$M$305,$N32)="","",INDEX('Deadline Log'!$M$6:$M$305,$N32)))</f>
        <v/>
      </c>
      <c r="L32" s="11">
        <f>IF($N32="","",IF(INDEX('Deadline Log'!$O$6:$O$305,$N32)="","",INDEX('Deadline Log'!$O$6:$O$305,$N32)))</f>
        <v/>
      </c>
      <c r="M32" s="12">
        <f>IF(A32="","",SMALL('Deadline Log'!$R$6:$R$305,A32))</f>
        <v/>
      </c>
      <c r="N32" s="9">
        <f>IF(M32="","",MATCH(M32,'Deadline Log'!$R$6:$R$305,0))</f>
        <v/>
      </c>
    </row>
    <row r="33">
      <c r="A33" s="13">
        <f>IF(ROW()-ROW($A$5)&gt;$C$3,"",ROW()-ROW($A$5))</f>
        <v/>
      </c>
      <c r="B33" s="17">
        <f>IF($N33="","",IF(INDEX('Deadline Log'!$G$6:$G$305,$N33)="","",INDEX('Deadline Log'!$G$6:$G$305,$N33)))</f>
        <v/>
      </c>
      <c r="C33" s="11">
        <f>IF($N33="","",INDEX('Deadline Log'!$K$6:$K$305,$N33))</f>
        <v/>
      </c>
      <c r="D33" s="9">
        <f>IF($N33="","",INDEX('Deadline Log'!$J$6:$J$305,$N33))</f>
        <v/>
      </c>
      <c r="E33" s="11">
        <f>IF($N33="","",IF(INDEX('Deadline Log'!$A$6:$A$305,$N33)="","",INDEX('Deadline Log'!$A$6:$A$305,$N33)))</f>
        <v/>
      </c>
      <c r="F33" s="11">
        <f>IF($N33="","",IF(INDEX('Deadline Log'!$B$6:$B$305,$N33)="","",INDEX('Deadline Log'!$B$6:$B$305,$N33)))</f>
        <v/>
      </c>
      <c r="G33" s="11">
        <f>IF($N33="","",IF(INDEX('Deadline Log'!$D$6:$D$305,$N33)="","",INDEX('Deadline Log'!$D$6:$D$305,$N33)))</f>
        <v/>
      </c>
      <c r="H33" s="17">
        <f>IF($N33="","",IF(INDEX('Deadline Log'!$E$6:$E$305,$N33)="","",INDEX('Deadline Log'!$E$6:$E$305,$N33)))</f>
        <v/>
      </c>
      <c r="I33" s="11">
        <f>IF($N33="","",IF(INDEX('Deadline Log'!$F$6:$F$305,$N33)="","",INDEX('Deadline Log'!$F$6:$F$305,$N33)))</f>
        <v/>
      </c>
      <c r="J33" s="11">
        <f>IF($N33="","",IF(INDEX('Deadline Log'!$L$6:$L$305,$N33)="","",INDEX('Deadline Log'!$L$6:$L$305,$N33)))</f>
        <v/>
      </c>
      <c r="K33" s="11">
        <f>IF($N33="","",IF(INDEX('Deadline Log'!$M$6:$M$305,$N33)="","",INDEX('Deadline Log'!$M$6:$M$305,$N33)))</f>
        <v/>
      </c>
      <c r="L33" s="11">
        <f>IF($N33="","",IF(INDEX('Deadline Log'!$O$6:$O$305,$N33)="","",INDEX('Deadline Log'!$O$6:$O$305,$N33)))</f>
        <v/>
      </c>
      <c r="M33" s="12">
        <f>IF(A33="","",SMALL('Deadline Log'!$R$6:$R$305,A33))</f>
        <v/>
      </c>
      <c r="N33" s="9">
        <f>IF(M33="","",MATCH(M33,'Deadline Log'!$R$6:$R$305,0))</f>
        <v/>
      </c>
    </row>
    <row r="34">
      <c r="A34" s="13">
        <f>IF(ROW()-ROW($A$5)&gt;$C$3,"",ROW()-ROW($A$5))</f>
        <v/>
      </c>
      <c r="B34" s="17">
        <f>IF($N34="","",IF(INDEX('Deadline Log'!$G$6:$G$305,$N34)="","",INDEX('Deadline Log'!$G$6:$G$305,$N34)))</f>
        <v/>
      </c>
      <c r="C34" s="11">
        <f>IF($N34="","",INDEX('Deadline Log'!$K$6:$K$305,$N34))</f>
        <v/>
      </c>
      <c r="D34" s="9">
        <f>IF($N34="","",INDEX('Deadline Log'!$J$6:$J$305,$N34))</f>
        <v/>
      </c>
      <c r="E34" s="11">
        <f>IF($N34="","",IF(INDEX('Deadline Log'!$A$6:$A$305,$N34)="","",INDEX('Deadline Log'!$A$6:$A$305,$N34)))</f>
        <v/>
      </c>
      <c r="F34" s="11">
        <f>IF($N34="","",IF(INDEX('Deadline Log'!$B$6:$B$305,$N34)="","",INDEX('Deadline Log'!$B$6:$B$305,$N34)))</f>
        <v/>
      </c>
      <c r="G34" s="11">
        <f>IF($N34="","",IF(INDEX('Deadline Log'!$D$6:$D$305,$N34)="","",INDEX('Deadline Log'!$D$6:$D$305,$N34)))</f>
        <v/>
      </c>
      <c r="H34" s="17">
        <f>IF($N34="","",IF(INDEX('Deadline Log'!$E$6:$E$305,$N34)="","",INDEX('Deadline Log'!$E$6:$E$305,$N34)))</f>
        <v/>
      </c>
      <c r="I34" s="11">
        <f>IF($N34="","",IF(INDEX('Deadline Log'!$F$6:$F$305,$N34)="","",INDEX('Deadline Log'!$F$6:$F$305,$N34)))</f>
        <v/>
      </c>
      <c r="J34" s="11">
        <f>IF($N34="","",IF(INDEX('Deadline Log'!$L$6:$L$305,$N34)="","",INDEX('Deadline Log'!$L$6:$L$305,$N34)))</f>
        <v/>
      </c>
      <c r="K34" s="11">
        <f>IF($N34="","",IF(INDEX('Deadline Log'!$M$6:$M$305,$N34)="","",INDEX('Deadline Log'!$M$6:$M$305,$N34)))</f>
        <v/>
      </c>
      <c r="L34" s="11">
        <f>IF($N34="","",IF(INDEX('Deadline Log'!$O$6:$O$305,$N34)="","",INDEX('Deadline Log'!$O$6:$O$305,$N34)))</f>
        <v/>
      </c>
      <c r="M34" s="12">
        <f>IF(A34="","",SMALL('Deadline Log'!$R$6:$R$305,A34))</f>
        <v/>
      </c>
      <c r="N34" s="9">
        <f>IF(M34="","",MATCH(M34,'Deadline Log'!$R$6:$R$305,0))</f>
        <v/>
      </c>
    </row>
    <row r="35">
      <c r="A35" s="13">
        <f>IF(ROW()-ROW($A$5)&gt;$C$3,"",ROW()-ROW($A$5))</f>
        <v/>
      </c>
      <c r="B35" s="17">
        <f>IF($N35="","",IF(INDEX('Deadline Log'!$G$6:$G$305,$N35)="","",INDEX('Deadline Log'!$G$6:$G$305,$N35)))</f>
        <v/>
      </c>
      <c r="C35" s="11">
        <f>IF($N35="","",INDEX('Deadline Log'!$K$6:$K$305,$N35))</f>
        <v/>
      </c>
      <c r="D35" s="9">
        <f>IF($N35="","",INDEX('Deadline Log'!$J$6:$J$305,$N35))</f>
        <v/>
      </c>
      <c r="E35" s="11">
        <f>IF($N35="","",IF(INDEX('Deadline Log'!$A$6:$A$305,$N35)="","",INDEX('Deadline Log'!$A$6:$A$305,$N35)))</f>
        <v/>
      </c>
      <c r="F35" s="11">
        <f>IF($N35="","",IF(INDEX('Deadline Log'!$B$6:$B$305,$N35)="","",INDEX('Deadline Log'!$B$6:$B$305,$N35)))</f>
        <v/>
      </c>
      <c r="G35" s="11">
        <f>IF($N35="","",IF(INDEX('Deadline Log'!$D$6:$D$305,$N35)="","",INDEX('Deadline Log'!$D$6:$D$305,$N35)))</f>
        <v/>
      </c>
      <c r="H35" s="17">
        <f>IF($N35="","",IF(INDEX('Deadline Log'!$E$6:$E$305,$N35)="","",INDEX('Deadline Log'!$E$6:$E$305,$N35)))</f>
        <v/>
      </c>
      <c r="I35" s="11">
        <f>IF($N35="","",IF(INDEX('Deadline Log'!$F$6:$F$305,$N35)="","",INDEX('Deadline Log'!$F$6:$F$305,$N35)))</f>
        <v/>
      </c>
      <c r="J35" s="11">
        <f>IF($N35="","",IF(INDEX('Deadline Log'!$L$6:$L$305,$N35)="","",INDEX('Deadline Log'!$L$6:$L$305,$N35)))</f>
        <v/>
      </c>
      <c r="K35" s="11">
        <f>IF($N35="","",IF(INDEX('Deadline Log'!$M$6:$M$305,$N35)="","",INDEX('Deadline Log'!$M$6:$M$305,$N35)))</f>
        <v/>
      </c>
      <c r="L35" s="11">
        <f>IF($N35="","",IF(INDEX('Deadline Log'!$O$6:$O$305,$N35)="","",INDEX('Deadline Log'!$O$6:$O$305,$N35)))</f>
        <v/>
      </c>
      <c r="M35" s="12">
        <f>IF(A35="","",SMALL('Deadline Log'!$R$6:$R$305,A35))</f>
        <v/>
      </c>
      <c r="N35" s="9">
        <f>IF(M35="","",MATCH(M35,'Deadline Log'!$R$6:$R$305,0))</f>
        <v/>
      </c>
    </row>
    <row r="36">
      <c r="A36" s="13">
        <f>IF(ROW()-ROW($A$5)&gt;$C$3,"",ROW()-ROW($A$5))</f>
        <v/>
      </c>
      <c r="B36" s="17">
        <f>IF($N36="","",IF(INDEX('Deadline Log'!$G$6:$G$305,$N36)="","",INDEX('Deadline Log'!$G$6:$G$305,$N36)))</f>
        <v/>
      </c>
      <c r="C36" s="11">
        <f>IF($N36="","",INDEX('Deadline Log'!$K$6:$K$305,$N36))</f>
        <v/>
      </c>
      <c r="D36" s="9">
        <f>IF($N36="","",INDEX('Deadline Log'!$J$6:$J$305,$N36))</f>
        <v/>
      </c>
      <c r="E36" s="11">
        <f>IF($N36="","",IF(INDEX('Deadline Log'!$A$6:$A$305,$N36)="","",INDEX('Deadline Log'!$A$6:$A$305,$N36)))</f>
        <v/>
      </c>
      <c r="F36" s="11">
        <f>IF($N36="","",IF(INDEX('Deadline Log'!$B$6:$B$305,$N36)="","",INDEX('Deadline Log'!$B$6:$B$305,$N36)))</f>
        <v/>
      </c>
      <c r="G36" s="11">
        <f>IF($N36="","",IF(INDEX('Deadline Log'!$D$6:$D$305,$N36)="","",INDEX('Deadline Log'!$D$6:$D$305,$N36)))</f>
        <v/>
      </c>
      <c r="H36" s="17">
        <f>IF($N36="","",IF(INDEX('Deadline Log'!$E$6:$E$305,$N36)="","",INDEX('Deadline Log'!$E$6:$E$305,$N36)))</f>
        <v/>
      </c>
      <c r="I36" s="11">
        <f>IF($N36="","",IF(INDEX('Deadline Log'!$F$6:$F$305,$N36)="","",INDEX('Deadline Log'!$F$6:$F$305,$N36)))</f>
        <v/>
      </c>
      <c r="J36" s="11">
        <f>IF($N36="","",IF(INDEX('Deadline Log'!$L$6:$L$305,$N36)="","",INDEX('Deadline Log'!$L$6:$L$305,$N36)))</f>
        <v/>
      </c>
      <c r="K36" s="11">
        <f>IF($N36="","",IF(INDEX('Deadline Log'!$M$6:$M$305,$N36)="","",INDEX('Deadline Log'!$M$6:$M$305,$N36)))</f>
        <v/>
      </c>
      <c r="L36" s="11">
        <f>IF($N36="","",IF(INDEX('Deadline Log'!$O$6:$O$305,$N36)="","",INDEX('Deadline Log'!$O$6:$O$305,$N36)))</f>
        <v/>
      </c>
      <c r="M36" s="12">
        <f>IF(A36="","",SMALL('Deadline Log'!$R$6:$R$305,A36))</f>
        <v/>
      </c>
      <c r="N36" s="9">
        <f>IF(M36="","",MATCH(M36,'Deadline Log'!$R$6:$R$305,0))</f>
        <v/>
      </c>
    </row>
    <row r="37">
      <c r="A37" s="13">
        <f>IF(ROW()-ROW($A$5)&gt;$C$3,"",ROW()-ROW($A$5))</f>
        <v/>
      </c>
      <c r="B37" s="17">
        <f>IF($N37="","",IF(INDEX('Deadline Log'!$G$6:$G$305,$N37)="","",INDEX('Deadline Log'!$G$6:$G$305,$N37)))</f>
        <v/>
      </c>
      <c r="C37" s="11">
        <f>IF($N37="","",INDEX('Deadline Log'!$K$6:$K$305,$N37))</f>
        <v/>
      </c>
      <c r="D37" s="9">
        <f>IF($N37="","",INDEX('Deadline Log'!$J$6:$J$305,$N37))</f>
        <v/>
      </c>
      <c r="E37" s="11">
        <f>IF($N37="","",IF(INDEX('Deadline Log'!$A$6:$A$305,$N37)="","",INDEX('Deadline Log'!$A$6:$A$305,$N37)))</f>
        <v/>
      </c>
      <c r="F37" s="11">
        <f>IF($N37="","",IF(INDEX('Deadline Log'!$B$6:$B$305,$N37)="","",INDEX('Deadline Log'!$B$6:$B$305,$N37)))</f>
        <v/>
      </c>
      <c r="G37" s="11">
        <f>IF($N37="","",IF(INDEX('Deadline Log'!$D$6:$D$305,$N37)="","",INDEX('Deadline Log'!$D$6:$D$305,$N37)))</f>
        <v/>
      </c>
      <c r="H37" s="17">
        <f>IF($N37="","",IF(INDEX('Deadline Log'!$E$6:$E$305,$N37)="","",INDEX('Deadline Log'!$E$6:$E$305,$N37)))</f>
        <v/>
      </c>
      <c r="I37" s="11">
        <f>IF($N37="","",IF(INDEX('Deadline Log'!$F$6:$F$305,$N37)="","",INDEX('Deadline Log'!$F$6:$F$305,$N37)))</f>
        <v/>
      </c>
      <c r="J37" s="11">
        <f>IF($N37="","",IF(INDEX('Deadline Log'!$L$6:$L$305,$N37)="","",INDEX('Deadline Log'!$L$6:$L$305,$N37)))</f>
        <v/>
      </c>
      <c r="K37" s="11">
        <f>IF($N37="","",IF(INDEX('Deadline Log'!$M$6:$M$305,$N37)="","",INDEX('Deadline Log'!$M$6:$M$305,$N37)))</f>
        <v/>
      </c>
      <c r="L37" s="11">
        <f>IF($N37="","",IF(INDEX('Deadline Log'!$O$6:$O$305,$N37)="","",INDEX('Deadline Log'!$O$6:$O$305,$N37)))</f>
        <v/>
      </c>
      <c r="M37" s="12">
        <f>IF(A37="","",SMALL('Deadline Log'!$R$6:$R$305,A37))</f>
        <v/>
      </c>
      <c r="N37" s="9">
        <f>IF(M37="","",MATCH(M37,'Deadline Log'!$R$6:$R$305,0))</f>
        <v/>
      </c>
    </row>
    <row r="38">
      <c r="A38" s="13">
        <f>IF(ROW()-ROW($A$5)&gt;$C$3,"",ROW()-ROW($A$5))</f>
        <v/>
      </c>
      <c r="B38" s="17">
        <f>IF($N38="","",IF(INDEX('Deadline Log'!$G$6:$G$305,$N38)="","",INDEX('Deadline Log'!$G$6:$G$305,$N38)))</f>
        <v/>
      </c>
      <c r="C38" s="11">
        <f>IF($N38="","",INDEX('Deadline Log'!$K$6:$K$305,$N38))</f>
        <v/>
      </c>
      <c r="D38" s="9">
        <f>IF($N38="","",INDEX('Deadline Log'!$J$6:$J$305,$N38))</f>
        <v/>
      </c>
      <c r="E38" s="11">
        <f>IF($N38="","",IF(INDEX('Deadline Log'!$A$6:$A$305,$N38)="","",INDEX('Deadline Log'!$A$6:$A$305,$N38)))</f>
        <v/>
      </c>
      <c r="F38" s="11">
        <f>IF($N38="","",IF(INDEX('Deadline Log'!$B$6:$B$305,$N38)="","",INDEX('Deadline Log'!$B$6:$B$305,$N38)))</f>
        <v/>
      </c>
      <c r="G38" s="11">
        <f>IF($N38="","",IF(INDEX('Deadline Log'!$D$6:$D$305,$N38)="","",INDEX('Deadline Log'!$D$6:$D$305,$N38)))</f>
        <v/>
      </c>
      <c r="H38" s="17">
        <f>IF($N38="","",IF(INDEX('Deadline Log'!$E$6:$E$305,$N38)="","",INDEX('Deadline Log'!$E$6:$E$305,$N38)))</f>
        <v/>
      </c>
      <c r="I38" s="11">
        <f>IF($N38="","",IF(INDEX('Deadline Log'!$F$6:$F$305,$N38)="","",INDEX('Deadline Log'!$F$6:$F$305,$N38)))</f>
        <v/>
      </c>
      <c r="J38" s="11">
        <f>IF($N38="","",IF(INDEX('Deadline Log'!$L$6:$L$305,$N38)="","",INDEX('Deadline Log'!$L$6:$L$305,$N38)))</f>
        <v/>
      </c>
      <c r="K38" s="11">
        <f>IF($N38="","",IF(INDEX('Deadline Log'!$M$6:$M$305,$N38)="","",INDEX('Deadline Log'!$M$6:$M$305,$N38)))</f>
        <v/>
      </c>
      <c r="L38" s="11">
        <f>IF($N38="","",IF(INDEX('Deadline Log'!$O$6:$O$305,$N38)="","",INDEX('Deadline Log'!$O$6:$O$305,$N38)))</f>
        <v/>
      </c>
      <c r="M38" s="12">
        <f>IF(A38="","",SMALL('Deadline Log'!$R$6:$R$305,A38))</f>
        <v/>
      </c>
      <c r="N38" s="9">
        <f>IF(M38="","",MATCH(M38,'Deadline Log'!$R$6:$R$305,0))</f>
        <v/>
      </c>
    </row>
    <row r="39">
      <c r="A39" s="13">
        <f>IF(ROW()-ROW($A$5)&gt;$C$3,"",ROW()-ROW($A$5))</f>
        <v/>
      </c>
      <c r="B39" s="17">
        <f>IF($N39="","",IF(INDEX('Deadline Log'!$G$6:$G$305,$N39)="","",INDEX('Deadline Log'!$G$6:$G$305,$N39)))</f>
        <v/>
      </c>
      <c r="C39" s="11">
        <f>IF($N39="","",INDEX('Deadline Log'!$K$6:$K$305,$N39))</f>
        <v/>
      </c>
      <c r="D39" s="9">
        <f>IF($N39="","",INDEX('Deadline Log'!$J$6:$J$305,$N39))</f>
        <v/>
      </c>
      <c r="E39" s="11">
        <f>IF($N39="","",IF(INDEX('Deadline Log'!$A$6:$A$305,$N39)="","",INDEX('Deadline Log'!$A$6:$A$305,$N39)))</f>
        <v/>
      </c>
      <c r="F39" s="11">
        <f>IF($N39="","",IF(INDEX('Deadline Log'!$B$6:$B$305,$N39)="","",INDEX('Deadline Log'!$B$6:$B$305,$N39)))</f>
        <v/>
      </c>
      <c r="G39" s="11">
        <f>IF($N39="","",IF(INDEX('Deadline Log'!$D$6:$D$305,$N39)="","",INDEX('Deadline Log'!$D$6:$D$305,$N39)))</f>
        <v/>
      </c>
      <c r="H39" s="17">
        <f>IF($N39="","",IF(INDEX('Deadline Log'!$E$6:$E$305,$N39)="","",INDEX('Deadline Log'!$E$6:$E$305,$N39)))</f>
        <v/>
      </c>
      <c r="I39" s="11">
        <f>IF($N39="","",IF(INDEX('Deadline Log'!$F$6:$F$305,$N39)="","",INDEX('Deadline Log'!$F$6:$F$305,$N39)))</f>
        <v/>
      </c>
      <c r="J39" s="11">
        <f>IF($N39="","",IF(INDEX('Deadline Log'!$L$6:$L$305,$N39)="","",INDEX('Deadline Log'!$L$6:$L$305,$N39)))</f>
        <v/>
      </c>
      <c r="K39" s="11">
        <f>IF($N39="","",IF(INDEX('Deadline Log'!$M$6:$M$305,$N39)="","",INDEX('Deadline Log'!$M$6:$M$305,$N39)))</f>
        <v/>
      </c>
      <c r="L39" s="11">
        <f>IF($N39="","",IF(INDEX('Deadline Log'!$O$6:$O$305,$N39)="","",INDEX('Deadline Log'!$O$6:$O$305,$N39)))</f>
        <v/>
      </c>
      <c r="M39" s="12">
        <f>IF(A39="","",SMALL('Deadline Log'!$R$6:$R$305,A39))</f>
        <v/>
      </c>
      <c r="N39" s="9">
        <f>IF(M39="","",MATCH(M39,'Deadline Log'!$R$6:$R$305,0))</f>
        <v/>
      </c>
    </row>
    <row r="40">
      <c r="A40" s="13">
        <f>IF(ROW()-ROW($A$5)&gt;$C$3,"",ROW()-ROW($A$5))</f>
        <v/>
      </c>
      <c r="B40" s="17">
        <f>IF($N40="","",IF(INDEX('Deadline Log'!$G$6:$G$305,$N40)="","",INDEX('Deadline Log'!$G$6:$G$305,$N40)))</f>
        <v/>
      </c>
      <c r="C40" s="11">
        <f>IF($N40="","",INDEX('Deadline Log'!$K$6:$K$305,$N40))</f>
        <v/>
      </c>
      <c r="D40" s="9">
        <f>IF($N40="","",INDEX('Deadline Log'!$J$6:$J$305,$N40))</f>
        <v/>
      </c>
      <c r="E40" s="11">
        <f>IF($N40="","",IF(INDEX('Deadline Log'!$A$6:$A$305,$N40)="","",INDEX('Deadline Log'!$A$6:$A$305,$N40)))</f>
        <v/>
      </c>
      <c r="F40" s="11">
        <f>IF($N40="","",IF(INDEX('Deadline Log'!$B$6:$B$305,$N40)="","",INDEX('Deadline Log'!$B$6:$B$305,$N40)))</f>
        <v/>
      </c>
      <c r="G40" s="11">
        <f>IF($N40="","",IF(INDEX('Deadline Log'!$D$6:$D$305,$N40)="","",INDEX('Deadline Log'!$D$6:$D$305,$N40)))</f>
        <v/>
      </c>
      <c r="H40" s="17">
        <f>IF($N40="","",IF(INDEX('Deadline Log'!$E$6:$E$305,$N40)="","",INDEX('Deadline Log'!$E$6:$E$305,$N40)))</f>
        <v/>
      </c>
      <c r="I40" s="11">
        <f>IF($N40="","",IF(INDEX('Deadline Log'!$F$6:$F$305,$N40)="","",INDEX('Deadline Log'!$F$6:$F$305,$N40)))</f>
        <v/>
      </c>
      <c r="J40" s="11">
        <f>IF($N40="","",IF(INDEX('Deadline Log'!$L$6:$L$305,$N40)="","",INDEX('Deadline Log'!$L$6:$L$305,$N40)))</f>
        <v/>
      </c>
      <c r="K40" s="11">
        <f>IF($N40="","",IF(INDEX('Deadline Log'!$M$6:$M$305,$N40)="","",INDEX('Deadline Log'!$M$6:$M$305,$N40)))</f>
        <v/>
      </c>
      <c r="L40" s="11">
        <f>IF($N40="","",IF(INDEX('Deadline Log'!$O$6:$O$305,$N40)="","",INDEX('Deadline Log'!$O$6:$O$305,$N40)))</f>
        <v/>
      </c>
      <c r="M40" s="12">
        <f>IF(A40="","",SMALL('Deadline Log'!$R$6:$R$305,A40))</f>
        <v/>
      </c>
      <c r="N40" s="9">
        <f>IF(M40="","",MATCH(M40,'Deadline Log'!$R$6:$R$305,0))</f>
        <v/>
      </c>
    </row>
    <row r="41">
      <c r="A41" s="13">
        <f>IF(ROW()-ROW($A$5)&gt;$C$3,"",ROW()-ROW($A$5))</f>
        <v/>
      </c>
      <c r="B41" s="17">
        <f>IF($N41="","",IF(INDEX('Deadline Log'!$G$6:$G$305,$N41)="","",INDEX('Deadline Log'!$G$6:$G$305,$N41)))</f>
        <v/>
      </c>
      <c r="C41" s="11">
        <f>IF($N41="","",INDEX('Deadline Log'!$K$6:$K$305,$N41))</f>
        <v/>
      </c>
      <c r="D41" s="9">
        <f>IF($N41="","",INDEX('Deadline Log'!$J$6:$J$305,$N41))</f>
        <v/>
      </c>
      <c r="E41" s="11">
        <f>IF($N41="","",IF(INDEX('Deadline Log'!$A$6:$A$305,$N41)="","",INDEX('Deadline Log'!$A$6:$A$305,$N41)))</f>
        <v/>
      </c>
      <c r="F41" s="11">
        <f>IF($N41="","",IF(INDEX('Deadline Log'!$B$6:$B$305,$N41)="","",INDEX('Deadline Log'!$B$6:$B$305,$N41)))</f>
        <v/>
      </c>
      <c r="G41" s="11">
        <f>IF($N41="","",IF(INDEX('Deadline Log'!$D$6:$D$305,$N41)="","",INDEX('Deadline Log'!$D$6:$D$305,$N41)))</f>
        <v/>
      </c>
      <c r="H41" s="17">
        <f>IF($N41="","",IF(INDEX('Deadline Log'!$E$6:$E$305,$N41)="","",INDEX('Deadline Log'!$E$6:$E$305,$N41)))</f>
        <v/>
      </c>
      <c r="I41" s="11">
        <f>IF($N41="","",IF(INDEX('Deadline Log'!$F$6:$F$305,$N41)="","",INDEX('Deadline Log'!$F$6:$F$305,$N41)))</f>
        <v/>
      </c>
      <c r="J41" s="11">
        <f>IF($N41="","",IF(INDEX('Deadline Log'!$L$6:$L$305,$N41)="","",INDEX('Deadline Log'!$L$6:$L$305,$N41)))</f>
        <v/>
      </c>
      <c r="K41" s="11">
        <f>IF($N41="","",IF(INDEX('Deadline Log'!$M$6:$M$305,$N41)="","",INDEX('Deadline Log'!$M$6:$M$305,$N41)))</f>
        <v/>
      </c>
      <c r="L41" s="11">
        <f>IF($N41="","",IF(INDEX('Deadline Log'!$O$6:$O$305,$N41)="","",INDEX('Deadline Log'!$O$6:$O$305,$N41)))</f>
        <v/>
      </c>
      <c r="M41" s="12">
        <f>IF(A41="","",SMALL('Deadline Log'!$R$6:$R$305,A41))</f>
        <v/>
      </c>
      <c r="N41" s="9">
        <f>IF(M41="","",MATCH(M41,'Deadline Log'!$R$6:$R$305,0))</f>
        <v/>
      </c>
    </row>
    <row r="42">
      <c r="A42" s="13">
        <f>IF(ROW()-ROW($A$5)&gt;$C$3,"",ROW()-ROW($A$5))</f>
        <v/>
      </c>
      <c r="B42" s="17">
        <f>IF($N42="","",IF(INDEX('Deadline Log'!$G$6:$G$305,$N42)="","",INDEX('Deadline Log'!$G$6:$G$305,$N42)))</f>
        <v/>
      </c>
      <c r="C42" s="11">
        <f>IF($N42="","",INDEX('Deadline Log'!$K$6:$K$305,$N42))</f>
        <v/>
      </c>
      <c r="D42" s="9">
        <f>IF($N42="","",INDEX('Deadline Log'!$J$6:$J$305,$N42))</f>
        <v/>
      </c>
      <c r="E42" s="11">
        <f>IF($N42="","",IF(INDEX('Deadline Log'!$A$6:$A$305,$N42)="","",INDEX('Deadline Log'!$A$6:$A$305,$N42)))</f>
        <v/>
      </c>
      <c r="F42" s="11">
        <f>IF($N42="","",IF(INDEX('Deadline Log'!$B$6:$B$305,$N42)="","",INDEX('Deadline Log'!$B$6:$B$305,$N42)))</f>
        <v/>
      </c>
      <c r="G42" s="11">
        <f>IF($N42="","",IF(INDEX('Deadline Log'!$D$6:$D$305,$N42)="","",INDEX('Deadline Log'!$D$6:$D$305,$N42)))</f>
        <v/>
      </c>
      <c r="H42" s="17">
        <f>IF($N42="","",IF(INDEX('Deadline Log'!$E$6:$E$305,$N42)="","",INDEX('Deadline Log'!$E$6:$E$305,$N42)))</f>
        <v/>
      </c>
      <c r="I42" s="11">
        <f>IF($N42="","",IF(INDEX('Deadline Log'!$F$6:$F$305,$N42)="","",INDEX('Deadline Log'!$F$6:$F$305,$N42)))</f>
        <v/>
      </c>
      <c r="J42" s="11">
        <f>IF($N42="","",IF(INDEX('Deadline Log'!$L$6:$L$305,$N42)="","",INDEX('Deadline Log'!$L$6:$L$305,$N42)))</f>
        <v/>
      </c>
      <c r="K42" s="11">
        <f>IF($N42="","",IF(INDEX('Deadline Log'!$M$6:$M$305,$N42)="","",INDEX('Deadline Log'!$M$6:$M$305,$N42)))</f>
        <v/>
      </c>
      <c r="L42" s="11">
        <f>IF($N42="","",IF(INDEX('Deadline Log'!$O$6:$O$305,$N42)="","",INDEX('Deadline Log'!$O$6:$O$305,$N42)))</f>
        <v/>
      </c>
      <c r="M42" s="12">
        <f>IF(A42="","",SMALL('Deadline Log'!$R$6:$R$305,A42))</f>
        <v/>
      </c>
      <c r="N42" s="9">
        <f>IF(M42="","",MATCH(M42,'Deadline Log'!$R$6:$R$305,0))</f>
        <v/>
      </c>
    </row>
    <row r="43">
      <c r="A43" s="13">
        <f>IF(ROW()-ROW($A$5)&gt;$C$3,"",ROW()-ROW($A$5))</f>
        <v/>
      </c>
      <c r="B43" s="17">
        <f>IF($N43="","",IF(INDEX('Deadline Log'!$G$6:$G$305,$N43)="","",INDEX('Deadline Log'!$G$6:$G$305,$N43)))</f>
        <v/>
      </c>
      <c r="C43" s="11">
        <f>IF($N43="","",INDEX('Deadline Log'!$K$6:$K$305,$N43))</f>
        <v/>
      </c>
      <c r="D43" s="9">
        <f>IF($N43="","",INDEX('Deadline Log'!$J$6:$J$305,$N43))</f>
        <v/>
      </c>
      <c r="E43" s="11">
        <f>IF($N43="","",IF(INDEX('Deadline Log'!$A$6:$A$305,$N43)="","",INDEX('Deadline Log'!$A$6:$A$305,$N43)))</f>
        <v/>
      </c>
      <c r="F43" s="11">
        <f>IF($N43="","",IF(INDEX('Deadline Log'!$B$6:$B$305,$N43)="","",INDEX('Deadline Log'!$B$6:$B$305,$N43)))</f>
        <v/>
      </c>
      <c r="G43" s="11">
        <f>IF($N43="","",IF(INDEX('Deadline Log'!$D$6:$D$305,$N43)="","",INDEX('Deadline Log'!$D$6:$D$305,$N43)))</f>
        <v/>
      </c>
      <c r="H43" s="17">
        <f>IF($N43="","",IF(INDEX('Deadline Log'!$E$6:$E$305,$N43)="","",INDEX('Deadline Log'!$E$6:$E$305,$N43)))</f>
        <v/>
      </c>
      <c r="I43" s="11">
        <f>IF($N43="","",IF(INDEX('Deadline Log'!$F$6:$F$305,$N43)="","",INDEX('Deadline Log'!$F$6:$F$305,$N43)))</f>
        <v/>
      </c>
      <c r="J43" s="11">
        <f>IF($N43="","",IF(INDEX('Deadline Log'!$L$6:$L$305,$N43)="","",INDEX('Deadline Log'!$L$6:$L$305,$N43)))</f>
        <v/>
      </c>
      <c r="K43" s="11">
        <f>IF($N43="","",IF(INDEX('Deadline Log'!$M$6:$M$305,$N43)="","",INDEX('Deadline Log'!$M$6:$M$305,$N43)))</f>
        <v/>
      </c>
      <c r="L43" s="11">
        <f>IF($N43="","",IF(INDEX('Deadline Log'!$O$6:$O$305,$N43)="","",INDEX('Deadline Log'!$O$6:$O$305,$N43)))</f>
        <v/>
      </c>
      <c r="M43" s="12">
        <f>IF(A43="","",SMALL('Deadline Log'!$R$6:$R$305,A43))</f>
        <v/>
      </c>
      <c r="N43" s="9">
        <f>IF(M43="","",MATCH(M43,'Deadline Log'!$R$6:$R$305,0))</f>
        <v/>
      </c>
    </row>
    <row r="44">
      <c r="A44" s="13">
        <f>IF(ROW()-ROW($A$5)&gt;$C$3,"",ROW()-ROW($A$5))</f>
        <v/>
      </c>
      <c r="B44" s="17">
        <f>IF($N44="","",IF(INDEX('Deadline Log'!$G$6:$G$305,$N44)="","",INDEX('Deadline Log'!$G$6:$G$305,$N44)))</f>
        <v/>
      </c>
      <c r="C44" s="11">
        <f>IF($N44="","",INDEX('Deadline Log'!$K$6:$K$305,$N44))</f>
        <v/>
      </c>
      <c r="D44" s="9">
        <f>IF($N44="","",INDEX('Deadline Log'!$J$6:$J$305,$N44))</f>
        <v/>
      </c>
      <c r="E44" s="11">
        <f>IF($N44="","",IF(INDEX('Deadline Log'!$A$6:$A$305,$N44)="","",INDEX('Deadline Log'!$A$6:$A$305,$N44)))</f>
        <v/>
      </c>
      <c r="F44" s="11">
        <f>IF($N44="","",IF(INDEX('Deadline Log'!$B$6:$B$305,$N44)="","",INDEX('Deadline Log'!$B$6:$B$305,$N44)))</f>
        <v/>
      </c>
      <c r="G44" s="11">
        <f>IF($N44="","",IF(INDEX('Deadline Log'!$D$6:$D$305,$N44)="","",INDEX('Deadline Log'!$D$6:$D$305,$N44)))</f>
        <v/>
      </c>
      <c r="H44" s="17">
        <f>IF($N44="","",IF(INDEX('Deadline Log'!$E$6:$E$305,$N44)="","",INDEX('Deadline Log'!$E$6:$E$305,$N44)))</f>
        <v/>
      </c>
      <c r="I44" s="11">
        <f>IF($N44="","",IF(INDEX('Deadline Log'!$F$6:$F$305,$N44)="","",INDEX('Deadline Log'!$F$6:$F$305,$N44)))</f>
        <v/>
      </c>
      <c r="J44" s="11">
        <f>IF($N44="","",IF(INDEX('Deadline Log'!$L$6:$L$305,$N44)="","",INDEX('Deadline Log'!$L$6:$L$305,$N44)))</f>
        <v/>
      </c>
      <c r="K44" s="11">
        <f>IF($N44="","",IF(INDEX('Deadline Log'!$M$6:$M$305,$N44)="","",INDEX('Deadline Log'!$M$6:$M$305,$N44)))</f>
        <v/>
      </c>
      <c r="L44" s="11">
        <f>IF($N44="","",IF(INDEX('Deadline Log'!$O$6:$O$305,$N44)="","",INDEX('Deadline Log'!$O$6:$O$305,$N44)))</f>
        <v/>
      </c>
      <c r="M44" s="12">
        <f>IF(A44="","",SMALL('Deadline Log'!$R$6:$R$305,A44))</f>
        <v/>
      </c>
      <c r="N44" s="9">
        <f>IF(M44="","",MATCH(M44,'Deadline Log'!$R$6:$R$305,0))</f>
        <v/>
      </c>
    </row>
    <row r="45">
      <c r="A45" s="13">
        <f>IF(ROW()-ROW($A$5)&gt;$C$3,"",ROW()-ROW($A$5))</f>
        <v/>
      </c>
      <c r="B45" s="17">
        <f>IF($N45="","",IF(INDEX('Deadline Log'!$G$6:$G$305,$N45)="","",INDEX('Deadline Log'!$G$6:$G$305,$N45)))</f>
        <v/>
      </c>
      <c r="C45" s="11">
        <f>IF($N45="","",INDEX('Deadline Log'!$K$6:$K$305,$N45))</f>
        <v/>
      </c>
      <c r="D45" s="9">
        <f>IF($N45="","",INDEX('Deadline Log'!$J$6:$J$305,$N45))</f>
        <v/>
      </c>
      <c r="E45" s="11">
        <f>IF($N45="","",IF(INDEX('Deadline Log'!$A$6:$A$305,$N45)="","",INDEX('Deadline Log'!$A$6:$A$305,$N45)))</f>
        <v/>
      </c>
      <c r="F45" s="11">
        <f>IF($N45="","",IF(INDEX('Deadline Log'!$B$6:$B$305,$N45)="","",INDEX('Deadline Log'!$B$6:$B$305,$N45)))</f>
        <v/>
      </c>
      <c r="G45" s="11">
        <f>IF($N45="","",IF(INDEX('Deadline Log'!$D$6:$D$305,$N45)="","",INDEX('Deadline Log'!$D$6:$D$305,$N45)))</f>
        <v/>
      </c>
      <c r="H45" s="17">
        <f>IF($N45="","",IF(INDEX('Deadline Log'!$E$6:$E$305,$N45)="","",INDEX('Deadline Log'!$E$6:$E$305,$N45)))</f>
        <v/>
      </c>
      <c r="I45" s="11">
        <f>IF($N45="","",IF(INDEX('Deadline Log'!$F$6:$F$305,$N45)="","",INDEX('Deadline Log'!$F$6:$F$305,$N45)))</f>
        <v/>
      </c>
      <c r="J45" s="11">
        <f>IF($N45="","",IF(INDEX('Deadline Log'!$L$6:$L$305,$N45)="","",INDEX('Deadline Log'!$L$6:$L$305,$N45)))</f>
        <v/>
      </c>
      <c r="K45" s="11">
        <f>IF($N45="","",IF(INDEX('Deadline Log'!$M$6:$M$305,$N45)="","",INDEX('Deadline Log'!$M$6:$M$305,$N45)))</f>
        <v/>
      </c>
      <c r="L45" s="11">
        <f>IF($N45="","",IF(INDEX('Deadline Log'!$O$6:$O$305,$N45)="","",INDEX('Deadline Log'!$O$6:$O$305,$N45)))</f>
        <v/>
      </c>
      <c r="M45" s="12">
        <f>IF(A45="","",SMALL('Deadline Log'!$R$6:$R$305,A45))</f>
        <v/>
      </c>
      <c r="N45" s="9">
        <f>IF(M45="","",MATCH(M45,'Deadline Log'!$R$6:$R$305,0))</f>
        <v/>
      </c>
    </row>
    <row r="46">
      <c r="A46" s="13">
        <f>IF(ROW()-ROW($A$5)&gt;$C$3,"",ROW()-ROW($A$5))</f>
        <v/>
      </c>
      <c r="B46" s="17">
        <f>IF($N46="","",IF(INDEX('Deadline Log'!$G$6:$G$305,$N46)="","",INDEX('Deadline Log'!$G$6:$G$305,$N46)))</f>
        <v/>
      </c>
      <c r="C46" s="11">
        <f>IF($N46="","",INDEX('Deadline Log'!$K$6:$K$305,$N46))</f>
        <v/>
      </c>
      <c r="D46" s="9">
        <f>IF($N46="","",INDEX('Deadline Log'!$J$6:$J$305,$N46))</f>
        <v/>
      </c>
      <c r="E46" s="11">
        <f>IF($N46="","",IF(INDEX('Deadline Log'!$A$6:$A$305,$N46)="","",INDEX('Deadline Log'!$A$6:$A$305,$N46)))</f>
        <v/>
      </c>
      <c r="F46" s="11">
        <f>IF($N46="","",IF(INDEX('Deadline Log'!$B$6:$B$305,$N46)="","",INDEX('Deadline Log'!$B$6:$B$305,$N46)))</f>
        <v/>
      </c>
      <c r="G46" s="11">
        <f>IF($N46="","",IF(INDEX('Deadline Log'!$D$6:$D$305,$N46)="","",INDEX('Deadline Log'!$D$6:$D$305,$N46)))</f>
        <v/>
      </c>
      <c r="H46" s="17">
        <f>IF($N46="","",IF(INDEX('Deadline Log'!$E$6:$E$305,$N46)="","",INDEX('Deadline Log'!$E$6:$E$305,$N46)))</f>
        <v/>
      </c>
      <c r="I46" s="11">
        <f>IF($N46="","",IF(INDEX('Deadline Log'!$F$6:$F$305,$N46)="","",INDEX('Deadline Log'!$F$6:$F$305,$N46)))</f>
        <v/>
      </c>
      <c r="J46" s="11">
        <f>IF($N46="","",IF(INDEX('Deadline Log'!$L$6:$L$305,$N46)="","",INDEX('Deadline Log'!$L$6:$L$305,$N46)))</f>
        <v/>
      </c>
      <c r="K46" s="11">
        <f>IF($N46="","",IF(INDEX('Deadline Log'!$M$6:$M$305,$N46)="","",INDEX('Deadline Log'!$M$6:$M$305,$N46)))</f>
        <v/>
      </c>
      <c r="L46" s="11">
        <f>IF($N46="","",IF(INDEX('Deadline Log'!$O$6:$O$305,$N46)="","",INDEX('Deadline Log'!$O$6:$O$305,$N46)))</f>
        <v/>
      </c>
      <c r="M46" s="12">
        <f>IF(A46="","",SMALL('Deadline Log'!$R$6:$R$305,A46))</f>
        <v/>
      </c>
      <c r="N46" s="9">
        <f>IF(M46="","",MATCH(M46,'Deadline Log'!$R$6:$R$305,0))</f>
        <v/>
      </c>
    </row>
    <row r="47">
      <c r="A47" s="13">
        <f>IF(ROW()-ROW($A$5)&gt;$C$3,"",ROW()-ROW($A$5))</f>
        <v/>
      </c>
      <c r="B47" s="17">
        <f>IF($N47="","",IF(INDEX('Deadline Log'!$G$6:$G$305,$N47)="","",INDEX('Deadline Log'!$G$6:$G$305,$N47)))</f>
        <v/>
      </c>
      <c r="C47" s="11">
        <f>IF($N47="","",INDEX('Deadline Log'!$K$6:$K$305,$N47))</f>
        <v/>
      </c>
      <c r="D47" s="9">
        <f>IF($N47="","",INDEX('Deadline Log'!$J$6:$J$305,$N47))</f>
        <v/>
      </c>
      <c r="E47" s="11">
        <f>IF($N47="","",IF(INDEX('Deadline Log'!$A$6:$A$305,$N47)="","",INDEX('Deadline Log'!$A$6:$A$305,$N47)))</f>
        <v/>
      </c>
      <c r="F47" s="11">
        <f>IF($N47="","",IF(INDEX('Deadline Log'!$B$6:$B$305,$N47)="","",INDEX('Deadline Log'!$B$6:$B$305,$N47)))</f>
        <v/>
      </c>
      <c r="G47" s="11">
        <f>IF($N47="","",IF(INDEX('Deadline Log'!$D$6:$D$305,$N47)="","",INDEX('Deadline Log'!$D$6:$D$305,$N47)))</f>
        <v/>
      </c>
      <c r="H47" s="17">
        <f>IF($N47="","",IF(INDEX('Deadline Log'!$E$6:$E$305,$N47)="","",INDEX('Deadline Log'!$E$6:$E$305,$N47)))</f>
        <v/>
      </c>
      <c r="I47" s="11">
        <f>IF($N47="","",IF(INDEX('Deadline Log'!$F$6:$F$305,$N47)="","",INDEX('Deadline Log'!$F$6:$F$305,$N47)))</f>
        <v/>
      </c>
      <c r="J47" s="11">
        <f>IF($N47="","",IF(INDEX('Deadline Log'!$L$6:$L$305,$N47)="","",INDEX('Deadline Log'!$L$6:$L$305,$N47)))</f>
        <v/>
      </c>
      <c r="K47" s="11">
        <f>IF($N47="","",IF(INDEX('Deadline Log'!$M$6:$M$305,$N47)="","",INDEX('Deadline Log'!$M$6:$M$305,$N47)))</f>
        <v/>
      </c>
      <c r="L47" s="11">
        <f>IF($N47="","",IF(INDEX('Deadline Log'!$O$6:$O$305,$N47)="","",INDEX('Deadline Log'!$O$6:$O$305,$N47)))</f>
        <v/>
      </c>
      <c r="M47" s="12">
        <f>IF(A47="","",SMALL('Deadline Log'!$R$6:$R$305,A47))</f>
        <v/>
      </c>
      <c r="N47" s="9">
        <f>IF(M47="","",MATCH(M47,'Deadline Log'!$R$6:$R$305,0))</f>
        <v/>
      </c>
    </row>
    <row r="48">
      <c r="A48" s="13">
        <f>IF(ROW()-ROW($A$5)&gt;$C$3,"",ROW()-ROW($A$5))</f>
        <v/>
      </c>
      <c r="B48" s="17">
        <f>IF($N48="","",IF(INDEX('Deadline Log'!$G$6:$G$305,$N48)="","",INDEX('Deadline Log'!$G$6:$G$305,$N48)))</f>
        <v/>
      </c>
      <c r="C48" s="11">
        <f>IF($N48="","",INDEX('Deadline Log'!$K$6:$K$305,$N48))</f>
        <v/>
      </c>
      <c r="D48" s="9">
        <f>IF($N48="","",INDEX('Deadline Log'!$J$6:$J$305,$N48))</f>
        <v/>
      </c>
      <c r="E48" s="11">
        <f>IF($N48="","",IF(INDEX('Deadline Log'!$A$6:$A$305,$N48)="","",INDEX('Deadline Log'!$A$6:$A$305,$N48)))</f>
        <v/>
      </c>
      <c r="F48" s="11">
        <f>IF($N48="","",IF(INDEX('Deadline Log'!$B$6:$B$305,$N48)="","",INDEX('Deadline Log'!$B$6:$B$305,$N48)))</f>
        <v/>
      </c>
      <c r="G48" s="11">
        <f>IF($N48="","",IF(INDEX('Deadline Log'!$D$6:$D$305,$N48)="","",INDEX('Deadline Log'!$D$6:$D$305,$N48)))</f>
        <v/>
      </c>
      <c r="H48" s="17">
        <f>IF($N48="","",IF(INDEX('Deadline Log'!$E$6:$E$305,$N48)="","",INDEX('Deadline Log'!$E$6:$E$305,$N48)))</f>
        <v/>
      </c>
      <c r="I48" s="11">
        <f>IF($N48="","",IF(INDEX('Deadline Log'!$F$6:$F$305,$N48)="","",INDEX('Deadline Log'!$F$6:$F$305,$N48)))</f>
        <v/>
      </c>
      <c r="J48" s="11">
        <f>IF($N48="","",IF(INDEX('Deadline Log'!$L$6:$L$305,$N48)="","",INDEX('Deadline Log'!$L$6:$L$305,$N48)))</f>
        <v/>
      </c>
      <c r="K48" s="11">
        <f>IF($N48="","",IF(INDEX('Deadline Log'!$M$6:$M$305,$N48)="","",INDEX('Deadline Log'!$M$6:$M$305,$N48)))</f>
        <v/>
      </c>
      <c r="L48" s="11">
        <f>IF($N48="","",IF(INDEX('Deadline Log'!$O$6:$O$305,$N48)="","",INDEX('Deadline Log'!$O$6:$O$305,$N48)))</f>
        <v/>
      </c>
      <c r="M48" s="12">
        <f>IF(A48="","",SMALL('Deadline Log'!$R$6:$R$305,A48))</f>
        <v/>
      </c>
      <c r="N48" s="9">
        <f>IF(M48="","",MATCH(M48,'Deadline Log'!$R$6:$R$305,0))</f>
        <v/>
      </c>
    </row>
    <row r="49">
      <c r="A49" s="13">
        <f>IF(ROW()-ROW($A$5)&gt;$C$3,"",ROW()-ROW($A$5))</f>
        <v/>
      </c>
      <c r="B49" s="17">
        <f>IF($N49="","",IF(INDEX('Deadline Log'!$G$6:$G$305,$N49)="","",INDEX('Deadline Log'!$G$6:$G$305,$N49)))</f>
        <v/>
      </c>
      <c r="C49" s="11">
        <f>IF($N49="","",INDEX('Deadline Log'!$K$6:$K$305,$N49))</f>
        <v/>
      </c>
      <c r="D49" s="9">
        <f>IF($N49="","",INDEX('Deadline Log'!$J$6:$J$305,$N49))</f>
        <v/>
      </c>
      <c r="E49" s="11">
        <f>IF($N49="","",IF(INDEX('Deadline Log'!$A$6:$A$305,$N49)="","",INDEX('Deadline Log'!$A$6:$A$305,$N49)))</f>
        <v/>
      </c>
      <c r="F49" s="11">
        <f>IF($N49="","",IF(INDEX('Deadline Log'!$B$6:$B$305,$N49)="","",INDEX('Deadline Log'!$B$6:$B$305,$N49)))</f>
        <v/>
      </c>
      <c r="G49" s="11">
        <f>IF($N49="","",IF(INDEX('Deadline Log'!$D$6:$D$305,$N49)="","",INDEX('Deadline Log'!$D$6:$D$305,$N49)))</f>
        <v/>
      </c>
      <c r="H49" s="17">
        <f>IF($N49="","",IF(INDEX('Deadline Log'!$E$6:$E$305,$N49)="","",INDEX('Deadline Log'!$E$6:$E$305,$N49)))</f>
        <v/>
      </c>
      <c r="I49" s="11">
        <f>IF($N49="","",IF(INDEX('Deadline Log'!$F$6:$F$305,$N49)="","",INDEX('Deadline Log'!$F$6:$F$305,$N49)))</f>
        <v/>
      </c>
      <c r="J49" s="11">
        <f>IF($N49="","",IF(INDEX('Deadline Log'!$L$6:$L$305,$N49)="","",INDEX('Deadline Log'!$L$6:$L$305,$N49)))</f>
        <v/>
      </c>
      <c r="K49" s="11">
        <f>IF($N49="","",IF(INDEX('Deadline Log'!$M$6:$M$305,$N49)="","",INDEX('Deadline Log'!$M$6:$M$305,$N49)))</f>
        <v/>
      </c>
      <c r="L49" s="11">
        <f>IF($N49="","",IF(INDEX('Deadline Log'!$O$6:$O$305,$N49)="","",INDEX('Deadline Log'!$O$6:$O$305,$N49)))</f>
        <v/>
      </c>
      <c r="M49" s="12">
        <f>IF(A49="","",SMALL('Deadline Log'!$R$6:$R$305,A49))</f>
        <v/>
      </c>
      <c r="N49" s="9">
        <f>IF(M49="","",MATCH(M49,'Deadline Log'!$R$6:$R$305,0))</f>
        <v/>
      </c>
    </row>
    <row r="50">
      <c r="A50" s="13">
        <f>IF(ROW()-ROW($A$5)&gt;$C$3,"",ROW()-ROW($A$5))</f>
        <v/>
      </c>
      <c r="B50" s="17">
        <f>IF($N50="","",IF(INDEX('Deadline Log'!$G$6:$G$305,$N50)="","",INDEX('Deadline Log'!$G$6:$G$305,$N50)))</f>
        <v/>
      </c>
      <c r="C50" s="11">
        <f>IF($N50="","",INDEX('Deadline Log'!$K$6:$K$305,$N50))</f>
        <v/>
      </c>
      <c r="D50" s="9">
        <f>IF($N50="","",INDEX('Deadline Log'!$J$6:$J$305,$N50))</f>
        <v/>
      </c>
      <c r="E50" s="11">
        <f>IF($N50="","",IF(INDEX('Deadline Log'!$A$6:$A$305,$N50)="","",INDEX('Deadline Log'!$A$6:$A$305,$N50)))</f>
        <v/>
      </c>
      <c r="F50" s="11">
        <f>IF($N50="","",IF(INDEX('Deadline Log'!$B$6:$B$305,$N50)="","",INDEX('Deadline Log'!$B$6:$B$305,$N50)))</f>
        <v/>
      </c>
      <c r="G50" s="11">
        <f>IF($N50="","",IF(INDEX('Deadline Log'!$D$6:$D$305,$N50)="","",INDEX('Deadline Log'!$D$6:$D$305,$N50)))</f>
        <v/>
      </c>
      <c r="H50" s="17">
        <f>IF($N50="","",IF(INDEX('Deadline Log'!$E$6:$E$305,$N50)="","",INDEX('Deadline Log'!$E$6:$E$305,$N50)))</f>
        <v/>
      </c>
      <c r="I50" s="11">
        <f>IF($N50="","",IF(INDEX('Deadline Log'!$F$6:$F$305,$N50)="","",INDEX('Deadline Log'!$F$6:$F$305,$N50)))</f>
        <v/>
      </c>
      <c r="J50" s="11">
        <f>IF($N50="","",IF(INDEX('Deadline Log'!$L$6:$L$305,$N50)="","",INDEX('Deadline Log'!$L$6:$L$305,$N50)))</f>
        <v/>
      </c>
      <c r="K50" s="11">
        <f>IF($N50="","",IF(INDEX('Deadline Log'!$M$6:$M$305,$N50)="","",INDEX('Deadline Log'!$M$6:$M$305,$N50)))</f>
        <v/>
      </c>
      <c r="L50" s="11">
        <f>IF($N50="","",IF(INDEX('Deadline Log'!$O$6:$O$305,$N50)="","",INDEX('Deadline Log'!$O$6:$O$305,$N50)))</f>
        <v/>
      </c>
      <c r="M50" s="12">
        <f>IF(A50="","",SMALL('Deadline Log'!$R$6:$R$305,A50))</f>
        <v/>
      </c>
      <c r="N50" s="9">
        <f>IF(M50="","",MATCH(M50,'Deadline Log'!$R$6:$R$305,0))</f>
        <v/>
      </c>
    </row>
    <row r="51">
      <c r="A51" s="13">
        <f>IF(ROW()-ROW($A$5)&gt;$C$3,"",ROW()-ROW($A$5))</f>
        <v/>
      </c>
      <c r="B51" s="17">
        <f>IF($N51="","",IF(INDEX('Deadline Log'!$G$6:$G$305,$N51)="","",INDEX('Deadline Log'!$G$6:$G$305,$N51)))</f>
        <v/>
      </c>
      <c r="C51" s="11">
        <f>IF($N51="","",INDEX('Deadline Log'!$K$6:$K$305,$N51))</f>
        <v/>
      </c>
      <c r="D51" s="9">
        <f>IF($N51="","",INDEX('Deadline Log'!$J$6:$J$305,$N51))</f>
        <v/>
      </c>
      <c r="E51" s="11">
        <f>IF($N51="","",IF(INDEX('Deadline Log'!$A$6:$A$305,$N51)="","",INDEX('Deadline Log'!$A$6:$A$305,$N51)))</f>
        <v/>
      </c>
      <c r="F51" s="11">
        <f>IF($N51="","",IF(INDEX('Deadline Log'!$B$6:$B$305,$N51)="","",INDEX('Deadline Log'!$B$6:$B$305,$N51)))</f>
        <v/>
      </c>
      <c r="G51" s="11">
        <f>IF($N51="","",IF(INDEX('Deadline Log'!$D$6:$D$305,$N51)="","",INDEX('Deadline Log'!$D$6:$D$305,$N51)))</f>
        <v/>
      </c>
      <c r="H51" s="17">
        <f>IF($N51="","",IF(INDEX('Deadline Log'!$E$6:$E$305,$N51)="","",INDEX('Deadline Log'!$E$6:$E$305,$N51)))</f>
        <v/>
      </c>
      <c r="I51" s="11">
        <f>IF($N51="","",IF(INDEX('Deadline Log'!$F$6:$F$305,$N51)="","",INDEX('Deadline Log'!$F$6:$F$305,$N51)))</f>
        <v/>
      </c>
      <c r="J51" s="11">
        <f>IF($N51="","",IF(INDEX('Deadline Log'!$L$6:$L$305,$N51)="","",INDEX('Deadline Log'!$L$6:$L$305,$N51)))</f>
        <v/>
      </c>
      <c r="K51" s="11">
        <f>IF($N51="","",IF(INDEX('Deadline Log'!$M$6:$M$305,$N51)="","",INDEX('Deadline Log'!$M$6:$M$305,$N51)))</f>
        <v/>
      </c>
      <c r="L51" s="11">
        <f>IF($N51="","",IF(INDEX('Deadline Log'!$O$6:$O$305,$N51)="","",INDEX('Deadline Log'!$O$6:$O$305,$N51)))</f>
        <v/>
      </c>
      <c r="M51" s="12">
        <f>IF(A51="","",SMALL('Deadline Log'!$R$6:$R$305,A51))</f>
        <v/>
      </c>
      <c r="N51" s="9">
        <f>IF(M51="","",MATCH(M51,'Deadline Log'!$R$6:$R$305,0))</f>
        <v/>
      </c>
    </row>
    <row r="52">
      <c r="A52" s="13">
        <f>IF(ROW()-ROW($A$5)&gt;$C$3,"",ROW()-ROW($A$5))</f>
        <v/>
      </c>
      <c r="B52" s="17">
        <f>IF($N52="","",IF(INDEX('Deadline Log'!$G$6:$G$305,$N52)="","",INDEX('Deadline Log'!$G$6:$G$305,$N52)))</f>
        <v/>
      </c>
      <c r="C52" s="11">
        <f>IF($N52="","",INDEX('Deadline Log'!$K$6:$K$305,$N52))</f>
        <v/>
      </c>
      <c r="D52" s="9">
        <f>IF($N52="","",INDEX('Deadline Log'!$J$6:$J$305,$N52))</f>
        <v/>
      </c>
      <c r="E52" s="11">
        <f>IF($N52="","",IF(INDEX('Deadline Log'!$A$6:$A$305,$N52)="","",INDEX('Deadline Log'!$A$6:$A$305,$N52)))</f>
        <v/>
      </c>
      <c r="F52" s="11">
        <f>IF($N52="","",IF(INDEX('Deadline Log'!$B$6:$B$305,$N52)="","",INDEX('Deadline Log'!$B$6:$B$305,$N52)))</f>
        <v/>
      </c>
      <c r="G52" s="11">
        <f>IF($N52="","",IF(INDEX('Deadline Log'!$D$6:$D$305,$N52)="","",INDEX('Deadline Log'!$D$6:$D$305,$N52)))</f>
        <v/>
      </c>
      <c r="H52" s="17">
        <f>IF($N52="","",IF(INDEX('Deadline Log'!$E$6:$E$305,$N52)="","",INDEX('Deadline Log'!$E$6:$E$305,$N52)))</f>
        <v/>
      </c>
      <c r="I52" s="11">
        <f>IF($N52="","",IF(INDEX('Deadline Log'!$F$6:$F$305,$N52)="","",INDEX('Deadline Log'!$F$6:$F$305,$N52)))</f>
        <v/>
      </c>
      <c r="J52" s="11">
        <f>IF($N52="","",IF(INDEX('Deadline Log'!$L$6:$L$305,$N52)="","",INDEX('Deadline Log'!$L$6:$L$305,$N52)))</f>
        <v/>
      </c>
      <c r="K52" s="11">
        <f>IF($N52="","",IF(INDEX('Deadline Log'!$M$6:$M$305,$N52)="","",INDEX('Deadline Log'!$M$6:$M$305,$N52)))</f>
        <v/>
      </c>
      <c r="L52" s="11">
        <f>IF($N52="","",IF(INDEX('Deadline Log'!$O$6:$O$305,$N52)="","",INDEX('Deadline Log'!$O$6:$O$305,$N52)))</f>
        <v/>
      </c>
      <c r="M52" s="12">
        <f>IF(A52="","",SMALL('Deadline Log'!$R$6:$R$305,A52))</f>
        <v/>
      </c>
      <c r="N52" s="9">
        <f>IF(M52="","",MATCH(M52,'Deadline Log'!$R$6:$R$305,0))</f>
        <v/>
      </c>
    </row>
    <row r="53">
      <c r="A53" s="13">
        <f>IF(ROW()-ROW($A$5)&gt;$C$3,"",ROW()-ROW($A$5))</f>
        <v/>
      </c>
      <c r="B53" s="17">
        <f>IF($N53="","",IF(INDEX('Deadline Log'!$G$6:$G$305,$N53)="","",INDEX('Deadline Log'!$G$6:$G$305,$N53)))</f>
        <v/>
      </c>
      <c r="C53" s="11">
        <f>IF($N53="","",INDEX('Deadline Log'!$K$6:$K$305,$N53))</f>
        <v/>
      </c>
      <c r="D53" s="9">
        <f>IF($N53="","",INDEX('Deadline Log'!$J$6:$J$305,$N53))</f>
        <v/>
      </c>
      <c r="E53" s="11">
        <f>IF($N53="","",IF(INDEX('Deadline Log'!$A$6:$A$305,$N53)="","",INDEX('Deadline Log'!$A$6:$A$305,$N53)))</f>
        <v/>
      </c>
      <c r="F53" s="11">
        <f>IF($N53="","",IF(INDEX('Deadline Log'!$B$6:$B$305,$N53)="","",INDEX('Deadline Log'!$B$6:$B$305,$N53)))</f>
        <v/>
      </c>
      <c r="G53" s="11">
        <f>IF($N53="","",IF(INDEX('Deadline Log'!$D$6:$D$305,$N53)="","",INDEX('Deadline Log'!$D$6:$D$305,$N53)))</f>
        <v/>
      </c>
      <c r="H53" s="17">
        <f>IF($N53="","",IF(INDEX('Deadline Log'!$E$6:$E$305,$N53)="","",INDEX('Deadline Log'!$E$6:$E$305,$N53)))</f>
        <v/>
      </c>
      <c r="I53" s="11">
        <f>IF($N53="","",IF(INDEX('Deadline Log'!$F$6:$F$305,$N53)="","",INDEX('Deadline Log'!$F$6:$F$305,$N53)))</f>
        <v/>
      </c>
      <c r="J53" s="11">
        <f>IF($N53="","",IF(INDEX('Deadline Log'!$L$6:$L$305,$N53)="","",INDEX('Deadline Log'!$L$6:$L$305,$N53)))</f>
        <v/>
      </c>
      <c r="K53" s="11">
        <f>IF($N53="","",IF(INDEX('Deadline Log'!$M$6:$M$305,$N53)="","",INDEX('Deadline Log'!$M$6:$M$305,$N53)))</f>
        <v/>
      </c>
      <c r="L53" s="11">
        <f>IF($N53="","",IF(INDEX('Deadline Log'!$O$6:$O$305,$N53)="","",INDEX('Deadline Log'!$O$6:$O$305,$N53)))</f>
        <v/>
      </c>
      <c r="M53" s="12">
        <f>IF(A53="","",SMALL('Deadline Log'!$R$6:$R$305,A53))</f>
        <v/>
      </c>
      <c r="N53" s="9">
        <f>IF(M53="","",MATCH(M53,'Deadline Log'!$R$6:$R$305,0))</f>
        <v/>
      </c>
    </row>
    <row r="54">
      <c r="A54" s="13">
        <f>IF(ROW()-ROW($A$5)&gt;$C$3,"",ROW()-ROW($A$5))</f>
        <v/>
      </c>
      <c r="B54" s="17">
        <f>IF($N54="","",IF(INDEX('Deadline Log'!$G$6:$G$305,$N54)="","",INDEX('Deadline Log'!$G$6:$G$305,$N54)))</f>
        <v/>
      </c>
      <c r="C54" s="11">
        <f>IF($N54="","",INDEX('Deadline Log'!$K$6:$K$305,$N54))</f>
        <v/>
      </c>
      <c r="D54" s="9">
        <f>IF($N54="","",INDEX('Deadline Log'!$J$6:$J$305,$N54))</f>
        <v/>
      </c>
      <c r="E54" s="11">
        <f>IF($N54="","",IF(INDEX('Deadline Log'!$A$6:$A$305,$N54)="","",INDEX('Deadline Log'!$A$6:$A$305,$N54)))</f>
        <v/>
      </c>
      <c r="F54" s="11">
        <f>IF($N54="","",IF(INDEX('Deadline Log'!$B$6:$B$305,$N54)="","",INDEX('Deadline Log'!$B$6:$B$305,$N54)))</f>
        <v/>
      </c>
      <c r="G54" s="11">
        <f>IF($N54="","",IF(INDEX('Deadline Log'!$D$6:$D$305,$N54)="","",INDEX('Deadline Log'!$D$6:$D$305,$N54)))</f>
        <v/>
      </c>
      <c r="H54" s="17">
        <f>IF($N54="","",IF(INDEX('Deadline Log'!$E$6:$E$305,$N54)="","",INDEX('Deadline Log'!$E$6:$E$305,$N54)))</f>
        <v/>
      </c>
      <c r="I54" s="11">
        <f>IF($N54="","",IF(INDEX('Deadline Log'!$F$6:$F$305,$N54)="","",INDEX('Deadline Log'!$F$6:$F$305,$N54)))</f>
        <v/>
      </c>
      <c r="J54" s="11">
        <f>IF($N54="","",IF(INDEX('Deadline Log'!$L$6:$L$305,$N54)="","",INDEX('Deadline Log'!$L$6:$L$305,$N54)))</f>
        <v/>
      </c>
      <c r="K54" s="11">
        <f>IF($N54="","",IF(INDEX('Deadline Log'!$M$6:$M$305,$N54)="","",INDEX('Deadline Log'!$M$6:$M$305,$N54)))</f>
        <v/>
      </c>
      <c r="L54" s="11">
        <f>IF($N54="","",IF(INDEX('Deadline Log'!$O$6:$O$305,$N54)="","",INDEX('Deadline Log'!$O$6:$O$305,$N54)))</f>
        <v/>
      </c>
      <c r="M54" s="12">
        <f>IF(A54="","",SMALL('Deadline Log'!$R$6:$R$305,A54))</f>
        <v/>
      </c>
      <c r="N54" s="9">
        <f>IF(M54="","",MATCH(M54,'Deadline Log'!$R$6:$R$305,0))</f>
        <v/>
      </c>
    </row>
    <row r="55">
      <c r="A55" s="13">
        <f>IF(ROW()-ROW($A$5)&gt;$C$3,"",ROW()-ROW($A$5))</f>
        <v/>
      </c>
      <c r="B55" s="17">
        <f>IF($N55="","",IF(INDEX('Deadline Log'!$G$6:$G$305,$N55)="","",INDEX('Deadline Log'!$G$6:$G$305,$N55)))</f>
        <v/>
      </c>
      <c r="C55" s="11">
        <f>IF($N55="","",INDEX('Deadline Log'!$K$6:$K$305,$N55))</f>
        <v/>
      </c>
      <c r="D55" s="9">
        <f>IF($N55="","",INDEX('Deadline Log'!$J$6:$J$305,$N55))</f>
        <v/>
      </c>
      <c r="E55" s="11">
        <f>IF($N55="","",IF(INDEX('Deadline Log'!$A$6:$A$305,$N55)="","",INDEX('Deadline Log'!$A$6:$A$305,$N55)))</f>
        <v/>
      </c>
      <c r="F55" s="11">
        <f>IF($N55="","",IF(INDEX('Deadline Log'!$B$6:$B$305,$N55)="","",INDEX('Deadline Log'!$B$6:$B$305,$N55)))</f>
        <v/>
      </c>
      <c r="G55" s="11">
        <f>IF($N55="","",IF(INDEX('Deadline Log'!$D$6:$D$305,$N55)="","",INDEX('Deadline Log'!$D$6:$D$305,$N55)))</f>
        <v/>
      </c>
      <c r="H55" s="17">
        <f>IF($N55="","",IF(INDEX('Deadline Log'!$E$6:$E$305,$N55)="","",INDEX('Deadline Log'!$E$6:$E$305,$N55)))</f>
        <v/>
      </c>
      <c r="I55" s="11">
        <f>IF($N55="","",IF(INDEX('Deadline Log'!$F$6:$F$305,$N55)="","",INDEX('Deadline Log'!$F$6:$F$305,$N55)))</f>
        <v/>
      </c>
      <c r="J55" s="11">
        <f>IF($N55="","",IF(INDEX('Deadline Log'!$L$6:$L$305,$N55)="","",INDEX('Deadline Log'!$L$6:$L$305,$N55)))</f>
        <v/>
      </c>
      <c r="K55" s="11">
        <f>IF($N55="","",IF(INDEX('Deadline Log'!$M$6:$M$305,$N55)="","",INDEX('Deadline Log'!$M$6:$M$305,$N55)))</f>
        <v/>
      </c>
      <c r="L55" s="11">
        <f>IF($N55="","",IF(INDEX('Deadline Log'!$O$6:$O$305,$N55)="","",INDEX('Deadline Log'!$O$6:$O$305,$N55)))</f>
        <v/>
      </c>
      <c r="M55" s="12">
        <f>IF(A55="","",SMALL('Deadline Log'!$R$6:$R$305,A55))</f>
        <v/>
      </c>
      <c r="N55" s="9">
        <f>IF(M55="","",MATCH(M55,'Deadline Log'!$R$6:$R$305,0))</f>
        <v/>
      </c>
    </row>
    <row r="56">
      <c r="A56" s="13">
        <f>IF(ROW()-ROW($A$5)&gt;$C$3,"",ROW()-ROW($A$5))</f>
        <v/>
      </c>
      <c r="B56" s="17">
        <f>IF($N56="","",IF(INDEX('Deadline Log'!$G$6:$G$305,$N56)="","",INDEX('Deadline Log'!$G$6:$G$305,$N56)))</f>
        <v/>
      </c>
      <c r="C56" s="11">
        <f>IF($N56="","",INDEX('Deadline Log'!$K$6:$K$305,$N56))</f>
        <v/>
      </c>
      <c r="D56" s="9">
        <f>IF($N56="","",INDEX('Deadline Log'!$J$6:$J$305,$N56))</f>
        <v/>
      </c>
      <c r="E56" s="11">
        <f>IF($N56="","",IF(INDEX('Deadline Log'!$A$6:$A$305,$N56)="","",INDEX('Deadline Log'!$A$6:$A$305,$N56)))</f>
        <v/>
      </c>
      <c r="F56" s="11">
        <f>IF($N56="","",IF(INDEX('Deadline Log'!$B$6:$B$305,$N56)="","",INDEX('Deadline Log'!$B$6:$B$305,$N56)))</f>
        <v/>
      </c>
      <c r="G56" s="11">
        <f>IF($N56="","",IF(INDEX('Deadline Log'!$D$6:$D$305,$N56)="","",INDEX('Deadline Log'!$D$6:$D$305,$N56)))</f>
        <v/>
      </c>
      <c r="H56" s="17">
        <f>IF($N56="","",IF(INDEX('Deadline Log'!$E$6:$E$305,$N56)="","",INDEX('Deadline Log'!$E$6:$E$305,$N56)))</f>
        <v/>
      </c>
      <c r="I56" s="11">
        <f>IF($N56="","",IF(INDEX('Deadline Log'!$F$6:$F$305,$N56)="","",INDEX('Deadline Log'!$F$6:$F$305,$N56)))</f>
        <v/>
      </c>
      <c r="J56" s="11">
        <f>IF($N56="","",IF(INDEX('Deadline Log'!$L$6:$L$305,$N56)="","",INDEX('Deadline Log'!$L$6:$L$305,$N56)))</f>
        <v/>
      </c>
      <c r="K56" s="11">
        <f>IF($N56="","",IF(INDEX('Deadline Log'!$M$6:$M$305,$N56)="","",INDEX('Deadline Log'!$M$6:$M$305,$N56)))</f>
        <v/>
      </c>
      <c r="L56" s="11">
        <f>IF($N56="","",IF(INDEX('Deadline Log'!$O$6:$O$305,$N56)="","",INDEX('Deadline Log'!$O$6:$O$305,$N56)))</f>
        <v/>
      </c>
      <c r="M56" s="12">
        <f>IF(A56="","",SMALL('Deadline Log'!$R$6:$R$305,A56))</f>
        <v/>
      </c>
      <c r="N56" s="9">
        <f>IF(M56="","",MATCH(M56,'Deadline Log'!$R$6:$R$305,0))</f>
        <v/>
      </c>
    </row>
    <row r="57">
      <c r="A57" s="13">
        <f>IF(ROW()-ROW($A$5)&gt;$C$3,"",ROW()-ROW($A$5))</f>
        <v/>
      </c>
      <c r="B57" s="17">
        <f>IF($N57="","",IF(INDEX('Deadline Log'!$G$6:$G$305,$N57)="","",INDEX('Deadline Log'!$G$6:$G$305,$N57)))</f>
        <v/>
      </c>
      <c r="C57" s="11">
        <f>IF($N57="","",INDEX('Deadline Log'!$K$6:$K$305,$N57))</f>
        <v/>
      </c>
      <c r="D57" s="9">
        <f>IF($N57="","",INDEX('Deadline Log'!$J$6:$J$305,$N57))</f>
        <v/>
      </c>
      <c r="E57" s="11">
        <f>IF($N57="","",IF(INDEX('Deadline Log'!$A$6:$A$305,$N57)="","",INDEX('Deadline Log'!$A$6:$A$305,$N57)))</f>
        <v/>
      </c>
      <c r="F57" s="11">
        <f>IF($N57="","",IF(INDEX('Deadline Log'!$B$6:$B$305,$N57)="","",INDEX('Deadline Log'!$B$6:$B$305,$N57)))</f>
        <v/>
      </c>
      <c r="G57" s="11">
        <f>IF($N57="","",IF(INDEX('Deadline Log'!$D$6:$D$305,$N57)="","",INDEX('Deadline Log'!$D$6:$D$305,$N57)))</f>
        <v/>
      </c>
      <c r="H57" s="17">
        <f>IF($N57="","",IF(INDEX('Deadline Log'!$E$6:$E$305,$N57)="","",INDEX('Deadline Log'!$E$6:$E$305,$N57)))</f>
        <v/>
      </c>
      <c r="I57" s="11">
        <f>IF($N57="","",IF(INDEX('Deadline Log'!$F$6:$F$305,$N57)="","",INDEX('Deadline Log'!$F$6:$F$305,$N57)))</f>
        <v/>
      </c>
      <c r="J57" s="11">
        <f>IF($N57="","",IF(INDEX('Deadline Log'!$L$6:$L$305,$N57)="","",INDEX('Deadline Log'!$L$6:$L$305,$N57)))</f>
        <v/>
      </c>
      <c r="K57" s="11">
        <f>IF($N57="","",IF(INDEX('Deadline Log'!$M$6:$M$305,$N57)="","",INDEX('Deadline Log'!$M$6:$M$305,$N57)))</f>
        <v/>
      </c>
      <c r="L57" s="11">
        <f>IF($N57="","",IF(INDEX('Deadline Log'!$O$6:$O$305,$N57)="","",INDEX('Deadline Log'!$O$6:$O$305,$N57)))</f>
        <v/>
      </c>
      <c r="M57" s="12">
        <f>IF(A57="","",SMALL('Deadline Log'!$R$6:$R$305,A57))</f>
        <v/>
      </c>
      <c r="N57" s="9">
        <f>IF(M57="","",MATCH(M57,'Deadline Log'!$R$6:$R$305,0))</f>
        <v/>
      </c>
    </row>
    <row r="58">
      <c r="A58" s="13">
        <f>IF(ROW()-ROW($A$5)&gt;$C$3,"",ROW()-ROW($A$5))</f>
        <v/>
      </c>
      <c r="B58" s="17">
        <f>IF($N58="","",IF(INDEX('Deadline Log'!$G$6:$G$305,$N58)="","",INDEX('Deadline Log'!$G$6:$G$305,$N58)))</f>
        <v/>
      </c>
      <c r="C58" s="11">
        <f>IF($N58="","",INDEX('Deadline Log'!$K$6:$K$305,$N58))</f>
        <v/>
      </c>
      <c r="D58" s="9">
        <f>IF($N58="","",INDEX('Deadline Log'!$J$6:$J$305,$N58))</f>
        <v/>
      </c>
      <c r="E58" s="11">
        <f>IF($N58="","",IF(INDEX('Deadline Log'!$A$6:$A$305,$N58)="","",INDEX('Deadline Log'!$A$6:$A$305,$N58)))</f>
        <v/>
      </c>
      <c r="F58" s="11">
        <f>IF($N58="","",IF(INDEX('Deadline Log'!$B$6:$B$305,$N58)="","",INDEX('Deadline Log'!$B$6:$B$305,$N58)))</f>
        <v/>
      </c>
      <c r="G58" s="11">
        <f>IF($N58="","",IF(INDEX('Deadline Log'!$D$6:$D$305,$N58)="","",INDEX('Deadline Log'!$D$6:$D$305,$N58)))</f>
        <v/>
      </c>
      <c r="H58" s="17">
        <f>IF($N58="","",IF(INDEX('Deadline Log'!$E$6:$E$305,$N58)="","",INDEX('Deadline Log'!$E$6:$E$305,$N58)))</f>
        <v/>
      </c>
      <c r="I58" s="11">
        <f>IF($N58="","",IF(INDEX('Deadline Log'!$F$6:$F$305,$N58)="","",INDEX('Deadline Log'!$F$6:$F$305,$N58)))</f>
        <v/>
      </c>
      <c r="J58" s="11">
        <f>IF($N58="","",IF(INDEX('Deadline Log'!$L$6:$L$305,$N58)="","",INDEX('Deadline Log'!$L$6:$L$305,$N58)))</f>
        <v/>
      </c>
      <c r="K58" s="11">
        <f>IF($N58="","",IF(INDEX('Deadline Log'!$M$6:$M$305,$N58)="","",INDEX('Deadline Log'!$M$6:$M$305,$N58)))</f>
        <v/>
      </c>
      <c r="L58" s="11">
        <f>IF($N58="","",IF(INDEX('Deadline Log'!$O$6:$O$305,$N58)="","",INDEX('Deadline Log'!$O$6:$O$305,$N58)))</f>
        <v/>
      </c>
      <c r="M58" s="12">
        <f>IF(A58="","",SMALL('Deadline Log'!$R$6:$R$305,A58))</f>
        <v/>
      </c>
      <c r="N58" s="9">
        <f>IF(M58="","",MATCH(M58,'Deadline Log'!$R$6:$R$305,0))</f>
        <v/>
      </c>
    </row>
    <row r="59">
      <c r="A59" s="13">
        <f>IF(ROW()-ROW($A$5)&gt;$C$3,"",ROW()-ROW($A$5))</f>
        <v/>
      </c>
      <c r="B59" s="17">
        <f>IF($N59="","",IF(INDEX('Deadline Log'!$G$6:$G$305,$N59)="","",INDEX('Deadline Log'!$G$6:$G$305,$N59)))</f>
        <v/>
      </c>
      <c r="C59" s="11">
        <f>IF($N59="","",INDEX('Deadline Log'!$K$6:$K$305,$N59))</f>
        <v/>
      </c>
      <c r="D59" s="9">
        <f>IF($N59="","",INDEX('Deadline Log'!$J$6:$J$305,$N59))</f>
        <v/>
      </c>
      <c r="E59" s="11">
        <f>IF($N59="","",IF(INDEX('Deadline Log'!$A$6:$A$305,$N59)="","",INDEX('Deadline Log'!$A$6:$A$305,$N59)))</f>
        <v/>
      </c>
      <c r="F59" s="11">
        <f>IF($N59="","",IF(INDEX('Deadline Log'!$B$6:$B$305,$N59)="","",INDEX('Deadline Log'!$B$6:$B$305,$N59)))</f>
        <v/>
      </c>
      <c r="G59" s="11">
        <f>IF($N59="","",IF(INDEX('Deadline Log'!$D$6:$D$305,$N59)="","",INDEX('Deadline Log'!$D$6:$D$305,$N59)))</f>
        <v/>
      </c>
      <c r="H59" s="17">
        <f>IF($N59="","",IF(INDEX('Deadline Log'!$E$6:$E$305,$N59)="","",INDEX('Deadline Log'!$E$6:$E$305,$N59)))</f>
        <v/>
      </c>
      <c r="I59" s="11">
        <f>IF($N59="","",IF(INDEX('Deadline Log'!$F$6:$F$305,$N59)="","",INDEX('Deadline Log'!$F$6:$F$305,$N59)))</f>
        <v/>
      </c>
      <c r="J59" s="11">
        <f>IF($N59="","",IF(INDEX('Deadline Log'!$L$6:$L$305,$N59)="","",INDEX('Deadline Log'!$L$6:$L$305,$N59)))</f>
        <v/>
      </c>
      <c r="K59" s="11">
        <f>IF($N59="","",IF(INDEX('Deadline Log'!$M$6:$M$305,$N59)="","",INDEX('Deadline Log'!$M$6:$M$305,$N59)))</f>
        <v/>
      </c>
      <c r="L59" s="11">
        <f>IF($N59="","",IF(INDEX('Deadline Log'!$O$6:$O$305,$N59)="","",INDEX('Deadline Log'!$O$6:$O$305,$N59)))</f>
        <v/>
      </c>
      <c r="M59" s="12">
        <f>IF(A59="","",SMALL('Deadline Log'!$R$6:$R$305,A59))</f>
        <v/>
      </c>
      <c r="N59" s="9">
        <f>IF(M59="","",MATCH(M59,'Deadline Log'!$R$6:$R$305,0))</f>
        <v/>
      </c>
    </row>
    <row r="60">
      <c r="A60" s="13">
        <f>IF(ROW()-ROW($A$5)&gt;$C$3,"",ROW()-ROW($A$5))</f>
        <v/>
      </c>
      <c r="B60" s="17">
        <f>IF($N60="","",IF(INDEX('Deadline Log'!$G$6:$G$305,$N60)="","",INDEX('Deadline Log'!$G$6:$G$305,$N60)))</f>
        <v/>
      </c>
      <c r="C60" s="11">
        <f>IF($N60="","",INDEX('Deadline Log'!$K$6:$K$305,$N60))</f>
        <v/>
      </c>
      <c r="D60" s="9">
        <f>IF($N60="","",INDEX('Deadline Log'!$J$6:$J$305,$N60))</f>
        <v/>
      </c>
      <c r="E60" s="11">
        <f>IF($N60="","",IF(INDEX('Deadline Log'!$A$6:$A$305,$N60)="","",INDEX('Deadline Log'!$A$6:$A$305,$N60)))</f>
        <v/>
      </c>
      <c r="F60" s="11">
        <f>IF($N60="","",IF(INDEX('Deadline Log'!$B$6:$B$305,$N60)="","",INDEX('Deadline Log'!$B$6:$B$305,$N60)))</f>
        <v/>
      </c>
      <c r="G60" s="11">
        <f>IF($N60="","",IF(INDEX('Deadline Log'!$D$6:$D$305,$N60)="","",INDEX('Deadline Log'!$D$6:$D$305,$N60)))</f>
        <v/>
      </c>
      <c r="H60" s="17">
        <f>IF($N60="","",IF(INDEX('Deadline Log'!$E$6:$E$305,$N60)="","",INDEX('Deadline Log'!$E$6:$E$305,$N60)))</f>
        <v/>
      </c>
      <c r="I60" s="11">
        <f>IF($N60="","",IF(INDEX('Deadline Log'!$F$6:$F$305,$N60)="","",INDEX('Deadline Log'!$F$6:$F$305,$N60)))</f>
        <v/>
      </c>
      <c r="J60" s="11">
        <f>IF($N60="","",IF(INDEX('Deadline Log'!$L$6:$L$305,$N60)="","",INDEX('Deadline Log'!$L$6:$L$305,$N60)))</f>
        <v/>
      </c>
      <c r="K60" s="11">
        <f>IF($N60="","",IF(INDEX('Deadline Log'!$M$6:$M$305,$N60)="","",INDEX('Deadline Log'!$M$6:$M$305,$N60)))</f>
        <v/>
      </c>
      <c r="L60" s="11">
        <f>IF($N60="","",IF(INDEX('Deadline Log'!$O$6:$O$305,$N60)="","",INDEX('Deadline Log'!$O$6:$O$305,$N60)))</f>
        <v/>
      </c>
      <c r="M60" s="12">
        <f>IF(A60="","",SMALL('Deadline Log'!$R$6:$R$305,A60))</f>
        <v/>
      </c>
      <c r="N60" s="9">
        <f>IF(M60="","",MATCH(M60,'Deadline Log'!$R$6:$R$305,0))</f>
        <v/>
      </c>
    </row>
    <row r="61">
      <c r="A61" s="13">
        <f>IF(ROW()-ROW($A$5)&gt;$C$3,"",ROW()-ROW($A$5))</f>
        <v/>
      </c>
      <c r="B61" s="17">
        <f>IF($N61="","",IF(INDEX('Deadline Log'!$G$6:$G$305,$N61)="","",INDEX('Deadline Log'!$G$6:$G$305,$N61)))</f>
        <v/>
      </c>
      <c r="C61" s="11">
        <f>IF($N61="","",INDEX('Deadline Log'!$K$6:$K$305,$N61))</f>
        <v/>
      </c>
      <c r="D61" s="9">
        <f>IF($N61="","",INDEX('Deadline Log'!$J$6:$J$305,$N61))</f>
        <v/>
      </c>
      <c r="E61" s="11">
        <f>IF($N61="","",IF(INDEX('Deadline Log'!$A$6:$A$305,$N61)="","",INDEX('Deadline Log'!$A$6:$A$305,$N61)))</f>
        <v/>
      </c>
      <c r="F61" s="11">
        <f>IF($N61="","",IF(INDEX('Deadline Log'!$B$6:$B$305,$N61)="","",INDEX('Deadline Log'!$B$6:$B$305,$N61)))</f>
        <v/>
      </c>
      <c r="G61" s="11">
        <f>IF($N61="","",IF(INDEX('Deadline Log'!$D$6:$D$305,$N61)="","",INDEX('Deadline Log'!$D$6:$D$305,$N61)))</f>
        <v/>
      </c>
      <c r="H61" s="17">
        <f>IF($N61="","",IF(INDEX('Deadline Log'!$E$6:$E$305,$N61)="","",INDEX('Deadline Log'!$E$6:$E$305,$N61)))</f>
        <v/>
      </c>
      <c r="I61" s="11">
        <f>IF($N61="","",IF(INDEX('Deadline Log'!$F$6:$F$305,$N61)="","",INDEX('Deadline Log'!$F$6:$F$305,$N61)))</f>
        <v/>
      </c>
      <c r="J61" s="11">
        <f>IF($N61="","",IF(INDEX('Deadline Log'!$L$6:$L$305,$N61)="","",INDEX('Deadline Log'!$L$6:$L$305,$N61)))</f>
        <v/>
      </c>
      <c r="K61" s="11">
        <f>IF($N61="","",IF(INDEX('Deadline Log'!$M$6:$M$305,$N61)="","",INDEX('Deadline Log'!$M$6:$M$305,$N61)))</f>
        <v/>
      </c>
      <c r="L61" s="11">
        <f>IF($N61="","",IF(INDEX('Deadline Log'!$O$6:$O$305,$N61)="","",INDEX('Deadline Log'!$O$6:$O$305,$N61)))</f>
        <v/>
      </c>
      <c r="M61" s="12">
        <f>IF(A61="","",SMALL('Deadline Log'!$R$6:$R$305,A61))</f>
        <v/>
      </c>
      <c r="N61" s="9">
        <f>IF(M61="","",MATCH(M61,'Deadline Log'!$R$6:$R$305,0))</f>
        <v/>
      </c>
    </row>
    <row r="62">
      <c r="A62" s="13">
        <f>IF(ROW()-ROW($A$5)&gt;$C$3,"",ROW()-ROW($A$5))</f>
        <v/>
      </c>
      <c r="B62" s="17">
        <f>IF($N62="","",IF(INDEX('Deadline Log'!$G$6:$G$305,$N62)="","",INDEX('Deadline Log'!$G$6:$G$305,$N62)))</f>
        <v/>
      </c>
      <c r="C62" s="11">
        <f>IF($N62="","",INDEX('Deadline Log'!$K$6:$K$305,$N62))</f>
        <v/>
      </c>
      <c r="D62" s="9">
        <f>IF($N62="","",INDEX('Deadline Log'!$J$6:$J$305,$N62))</f>
        <v/>
      </c>
      <c r="E62" s="11">
        <f>IF($N62="","",IF(INDEX('Deadline Log'!$A$6:$A$305,$N62)="","",INDEX('Deadline Log'!$A$6:$A$305,$N62)))</f>
        <v/>
      </c>
      <c r="F62" s="11">
        <f>IF($N62="","",IF(INDEX('Deadline Log'!$B$6:$B$305,$N62)="","",INDEX('Deadline Log'!$B$6:$B$305,$N62)))</f>
        <v/>
      </c>
      <c r="G62" s="11">
        <f>IF($N62="","",IF(INDEX('Deadline Log'!$D$6:$D$305,$N62)="","",INDEX('Deadline Log'!$D$6:$D$305,$N62)))</f>
        <v/>
      </c>
      <c r="H62" s="17">
        <f>IF($N62="","",IF(INDEX('Deadline Log'!$E$6:$E$305,$N62)="","",INDEX('Deadline Log'!$E$6:$E$305,$N62)))</f>
        <v/>
      </c>
      <c r="I62" s="11">
        <f>IF($N62="","",IF(INDEX('Deadline Log'!$F$6:$F$305,$N62)="","",INDEX('Deadline Log'!$F$6:$F$305,$N62)))</f>
        <v/>
      </c>
      <c r="J62" s="11">
        <f>IF($N62="","",IF(INDEX('Deadline Log'!$L$6:$L$305,$N62)="","",INDEX('Deadline Log'!$L$6:$L$305,$N62)))</f>
        <v/>
      </c>
      <c r="K62" s="11">
        <f>IF($N62="","",IF(INDEX('Deadline Log'!$M$6:$M$305,$N62)="","",INDEX('Deadline Log'!$M$6:$M$305,$N62)))</f>
        <v/>
      </c>
      <c r="L62" s="11">
        <f>IF($N62="","",IF(INDEX('Deadline Log'!$O$6:$O$305,$N62)="","",INDEX('Deadline Log'!$O$6:$O$305,$N62)))</f>
        <v/>
      </c>
      <c r="M62" s="12">
        <f>IF(A62="","",SMALL('Deadline Log'!$R$6:$R$305,A62))</f>
        <v/>
      </c>
      <c r="N62" s="9">
        <f>IF(M62="","",MATCH(M62,'Deadline Log'!$R$6:$R$305,0))</f>
        <v/>
      </c>
    </row>
    <row r="63">
      <c r="A63" s="13">
        <f>IF(ROW()-ROW($A$5)&gt;$C$3,"",ROW()-ROW($A$5))</f>
        <v/>
      </c>
      <c r="B63" s="17">
        <f>IF($N63="","",IF(INDEX('Deadline Log'!$G$6:$G$305,$N63)="","",INDEX('Deadline Log'!$G$6:$G$305,$N63)))</f>
        <v/>
      </c>
      <c r="C63" s="11">
        <f>IF($N63="","",INDEX('Deadline Log'!$K$6:$K$305,$N63))</f>
        <v/>
      </c>
      <c r="D63" s="9">
        <f>IF($N63="","",INDEX('Deadline Log'!$J$6:$J$305,$N63))</f>
        <v/>
      </c>
      <c r="E63" s="11">
        <f>IF($N63="","",IF(INDEX('Deadline Log'!$A$6:$A$305,$N63)="","",INDEX('Deadline Log'!$A$6:$A$305,$N63)))</f>
        <v/>
      </c>
      <c r="F63" s="11">
        <f>IF($N63="","",IF(INDEX('Deadline Log'!$B$6:$B$305,$N63)="","",INDEX('Deadline Log'!$B$6:$B$305,$N63)))</f>
        <v/>
      </c>
      <c r="G63" s="11">
        <f>IF($N63="","",IF(INDEX('Deadline Log'!$D$6:$D$305,$N63)="","",INDEX('Deadline Log'!$D$6:$D$305,$N63)))</f>
        <v/>
      </c>
      <c r="H63" s="17">
        <f>IF($N63="","",IF(INDEX('Deadline Log'!$E$6:$E$305,$N63)="","",INDEX('Deadline Log'!$E$6:$E$305,$N63)))</f>
        <v/>
      </c>
      <c r="I63" s="11">
        <f>IF($N63="","",IF(INDEX('Deadline Log'!$F$6:$F$305,$N63)="","",INDEX('Deadline Log'!$F$6:$F$305,$N63)))</f>
        <v/>
      </c>
      <c r="J63" s="11">
        <f>IF($N63="","",IF(INDEX('Deadline Log'!$L$6:$L$305,$N63)="","",INDEX('Deadline Log'!$L$6:$L$305,$N63)))</f>
        <v/>
      </c>
      <c r="K63" s="11">
        <f>IF($N63="","",IF(INDEX('Deadline Log'!$M$6:$M$305,$N63)="","",INDEX('Deadline Log'!$M$6:$M$305,$N63)))</f>
        <v/>
      </c>
      <c r="L63" s="11">
        <f>IF($N63="","",IF(INDEX('Deadline Log'!$O$6:$O$305,$N63)="","",INDEX('Deadline Log'!$O$6:$O$305,$N63)))</f>
        <v/>
      </c>
      <c r="M63" s="12">
        <f>IF(A63="","",SMALL('Deadline Log'!$R$6:$R$305,A63))</f>
        <v/>
      </c>
      <c r="N63" s="9">
        <f>IF(M63="","",MATCH(M63,'Deadline Log'!$R$6:$R$305,0))</f>
        <v/>
      </c>
    </row>
    <row r="64">
      <c r="A64" s="13">
        <f>IF(ROW()-ROW($A$5)&gt;$C$3,"",ROW()-ROW($A$5))</f>
        <v/>
      </c>
      <c r="B64" s="17">
        <f>IF($N64="","",IF(INDEX('Deadline Log'!$G$6:$G$305,$N64)="","",INDEX('Deadline Log'!$G$6:$G$305,$N64)))</f>
        <v/>
      </c>
      <c r="C64" s="11">
        <f>IF($N64="","",INDEX('Deadline Log'!$K$6:$K$305,$N64))</f>
        <v/>
      </c>
      <c r="D64" s="9">
        <f>IF($N64="","",INDEX('Deadline Log'!$J$6:$J$305,$N64))</f>
        <v/>
      </c>
      <c r="E64" s="11">
        <f>IF($N64="","",IF(INDEX('Deadline Log'!$A$6:$A$305,$N64)="","",INDEX('Deadline Log'!$A$6:$A$305,$N64)))</f>
        <v/>
      </c>
      <c r="F64" s="11">
        <f>IF($N64="","",IF(INDEX('Deadline Log'!$B$6:$B$305,$N64)="","",INDEX('Deadline Log'!$B$6:$B$305,$N64)))</f>
        <v/>
      </c>
      <c r="G64" s="11">
        <f>IF($N64="","",IF(INDEX('Deadline Log'!$D$6:$D$305,$N64)="","",INDEX('Deadline Log'!$D$6:$D$305,$N64)))</f>
        <v/>
      </c>
      <c r="H64" s="17">
        <f>IF($N64="","",IF(INDEX('Deadline Log'!$E$6:$E$305,$N64)="","",INDEX('Deadline Log'!$E$6:$E$305,$N64)))</f>
        <v/>
      </c>
      <c r="I64" s="11">
        <f>IF($N64="","",IF(INDEX('Deadline Log'!$F$6:$F$305,$N64)="","",INDEX('Deadline Log'!$F$6:$F$305,$N64)))</f>
        <v/>
      </c>
      <c r="J64" s="11">
        <f>IF($N64="","",IF(INDEX('Deadline Log'!$L$6:$L$305,$N64)="","",INDEX('Deadline Log'!$L$6:$L$305,$N64)))</f>
        <v/>
      </c>
      <c r="K64" s="11">
        <f>IF($N64="","",IF(INDEX('Deadline Log'!$M$6:$M$305,$N64)="","",INDEX('Deadline Log'!$M$6:$M$305,$N64)))</f>
        <v/>
      </c>
      <c r="L64" s="11">
        <f>IF($N64="","",IF(INDEX('Deadline Log'!$O$6:$O$305,$N64)="","",INDEX('Deadline Log'!$O$6:$O$305,$N64)))</f>
        <v/>
      </c>
      <c r="M64" s="12">
        <f>IF(A64="","",SMALL('Deadline Log'!$R$6:$R$305,A64))</f>
        <v/>
      </c>
      <c r="N64" s="9">
        <f>IF(M64="","",MATCH(M64,'Deadline Log'!$R$6:$R$305,0))</f>
        <v/>
      </c>
    </row>
    <row r="65">
      <c r="A65" s="13">
        <f>IF(ROW()-ROW($A$5)&gt;$C$3,"",ROW()-ROW($A$5))</f>
        <v/>
      </c>
      <c r="B65" s="17">
        <f>IF($N65="","",IF(INDEX('Deadline Log'!$G$6:$G$305,$N65)="","",INDEX('Deadline Log'!$G$6:$G$305,$N65)))</f>
        <v/>
      </c>
      <c r="C65" s="11">
        <f>IF($N65="","",INDEX('Deadline Log'!$K$6:$K$305,$N65))</f>
        <v/>
      </c>
      <c r="D65" s="9">
        <f>IF($N65="","",INDEX('Deadline Log'!$J$6:$J$305,$N65))</f>
        <v/>
      </c>
      <c r="E65" s="11">
        <f>IF($N65="","",IF(INDEX('Deadline Log'!$A$6:$A$305,$N65)="","",INDEX('Deadline Log'!$A$6:$A$305,$N65)))</f>
        <v/>
      </c>
      <c r="F65" s="11">
        <f>IF($N65="","",IF(INDEX('Deadline Log'!$B$6:$B$305,$N65)="","",INDEX('Deadline Log'!$B$6:$B$305,$N65)))</f>
        <v/>
      </c>
      <c r="G65" s="11">
        <f>IF($N65="","",IF(INDEX('Deadline Log'!$D$6:$D$305,$N65)="","",INDEX('Deadline Log'!$D$6:$D$305,$N65)))</f>
        <v/>
      </c>
      <c r="H65" s="17">
        <f>IF($N65="","",IF(INDEX('Deadline Log'!$E$6:$E$305,$N65)="","",INDEX('Deadline Log'!$E$6:$E$305,$N65)))</f>
        <v/>
      </c>
      <c r="I65" s="11">
        <f>IF($N65="","",IF(INDEX('Deadline Log'!$F$6:$F$305,$N65)="","",INDEX('Deadline Log'!$F$6:$F$305,$N65)))</f>
        <v/>
      </c>
      <c r="J65" s="11">
        <f>IF($N65="","",IF(INDEX('Deadline Log'!$L$6:$L$305,$N65)="","",INDEX('Deadline Log'!$L$6:$L$305,$N65)))</f>
        <v/>
      </c>
      <c r="K65" s="11">
        <f>IF($N65="","",IF(INDEX('Deadline Log'!$M$6:$M$305,$N65)="","",INDEX('Deadline Log'!$M$6:$M$305,$N65)))</f>
        <v/>
      </c>
      <c r="L65" s="11">
        <f>IF($N65="","",IF(INDEX('Deadline Log'!$O$6:$O$305,$N65)="","",INDEX('Deadline Log'!$O$6:$O$305,$N65)))</f>
        <v/>
      </c>
      <c r="M65" s="12">
        <f>IF(A65="","",SMALL('Deadline Log'!$R$6:$R$305,A65))</f>
        <v/>
      </c>
      <c r="N65" s="9">
        <f>IF(M65="","",MATCH(M65,'Deadline Log'!$R$6:$R$305,0))</f>
        <v/>
      </c>
    </row>
    <row r="66">
      <c r="A66" s="13">
        <f>IF(ROW()-ROW($A$5)&gt;$C$3,"",ROW()-ROW($A$5))</f>
        <v/>
      </c>
      <c r="B66" s="17">
        <f>IF($N66="","",IF(INDEX('Deadline Log'!$G$6:$G$305,$N66)="","",INDEX('Deadline Log'!$G$6:$G$305,$N66)))</f>
        <v/>
      </c>
      <c r="C66" s="11">
        <f>IF($N66="","",INDEX('Deadline Log'!$K$6:$K$305,$N66))</f>
        <v/>
      </c>
      <c r="D66" s="9">
        <f>IF($N66="","",INDEX('Deadline Log'!$J$6:$J$305,$N66))</f>
        <v/>
      </c>
      <c r="E66" s="11">
        <f>IF($N66="","",IF(INDEX('Deadline Log'!$A$6:$A$305,$N66)="","",INDEX('Deadline Log'!$A$6:$A$305,$N66)))</f>
        <v/>
      </c>
      <c r="F66" s="11">
        <f>IF($N66="","",IF(INDEX('Deadline Log'!$B$6:$B$305,$N66)="","",INDEX('Deadline Log'!$B$6:$B$305,$N66)))</f>
        <v/>
      </c>
      <c r="G66" s="11">
        <f>IF($N66="","",IF(INDEX('Deadline Log'!$D$6:$D$305,$N66)="","",INDEX('Deadline Log'!$D$6:$D$305,$N66)))</f>
        <v/>
      </c>
      <c r="H66" s="17">
        <f>IF($N66="","",IF(INDEX('Deadline Log'!$E$6:$E$305,$N66)="","",INDEX('Deadline Log'!$E$6:$E$305,$N66)))</f>
        <v/>
      </c>
      <c r="I66" s="11">
        <f>IF($N66="","",IF(INDEX('Deadline Log'!$F$6:$F$305,$N66)="","",INDEX('Deadline Log'!$F$6:$F$305,$N66)))</f>
        <v/>
      </c>
      <c r="J66" s="11">
        <f>IF($N66="","",IF(INDEX('Deadline Log'!$L$6:$L$305,$N66)="","",INDEX('Deadline Log'!$L$6:$L$305,$N66)))</f>
        <v/>
      </c>
      <c r="K66" s="11">
        <f>IF($N66="","",IF(INDEX('Deadline Log'!$M$6:$M$305,$N66)="","",INDEX('Deadline Log'!$M$6:$M$305,$N66)))</f>
        <v/>
      </c>
      <c r="L66" s="11">
        <f>IF($N66="","",IF(INDEX('Deadline Log'!$O$6:$O$305,$N66)="","",INDEX('Deadline Log'!$O$6:$O$305,$N66)))</f>
        <v/>
      </c>
      <c r="M66" s="12">
        <f>IF(A66="","",SMALL('Deadline Log'!$R$6:$R$305,A66))</f>
        <v/>
      </c>
      <c r="N66" s="9">
        <f>IF(M66="","",MATCH(M66,'Deadline Log'!$R$6:$R$305,0))</f>
        <v/>
      </c>
    </row>
    <row r="67">
      <c r="A67" s="13">
        <f>IF(ROW()-ROW($A$5)&gt;$C$3,"",ROW()-ROW($A$5))</f>
        <v/>
      </c>
      <c r="B67" s="17">
        <f>IF($N67="","",IF(INDEX('Deadline Log'!$G$6:$G$305,$N67)="","",INDEX('Deadline Log'!$G$6:$G$305,$N67)))</f>
        <v/>
      </c>
      <c r="C67" s="11">
        <f>IF($N67="","",INDEX('Deadline Log'!$K$6:$K$305,$N67))</f>
        <v/>
      </c>
      <c r="D67" s="9">
        <f>IF($N67="","",INDEX('Deadline Log'!$J$6:$J$305,$N67))</f>
        <v/>
      </c>
      <c r="E67" s="11">
        <f>IF($N67="","",IF(INDEX('Deadline Log'!$A$6:$A$305,$N67)="","",INDEX('Deadline Log'!$A$6:$A$305,$N67)))</f>
        <v/>
      </c>
      <c r="F67" s="11">
        <f>IF($N67="","",IF(INDEX('Deadline Log'!$B$6:$B$305,$N67)="","",INDEX('Deadline Log'!$B$6:$B$305,$N67)))</f>
        <v/>
      </c>
      <c r="G67" s="11">
        <f>IF($N67="","",IF(INDEX('Deadline Log'!$D$6:$D$305,$N67)="","",INDEX('Deadline Log'!$D$6:$D$305,$N67)))</f>
        <v/>
      </c>
      <c r="H67" s="17">
        <f>IF($N67="","",IF(INDEX('Deadline Log'!$E$6:$E$305,$N67)="","",INDEX('Deadline Log'!$E$6:$E$305,$N67)))</f>
        <v/>
      </c>
      <c r="I67" s="11">
        <f>IF($N67="","",IF(INDEX('Deadline Log'!$F$6:$F$305,$N67)="","",INDEX('Deadline Log'!$F$6:$F$305,$N67)))</f>
        <v/>
      </c>
      <c r="J67" s="11">
        <f>IF($N67="","",IF(INDEX('Deadline Log'!$L$6:$L$305,$N67)="","",INDEX('Deadline Log'!$L$6:$L$305,$N67)))</f>
        <v/>
      </c>
      <c r="K67" s="11">
        <f>IF($N67="","",IF(INDEX('Deadline Log'!$M$6:$M$305,$N67)="","",INDEX('Deadline Log'!$M$6:$M$305,$N67)))</f>
        <v/>
      </c>
      <c r="L67" s="11">
        <f>IF($N67="","",IF(INDEX('Deadline Log'!$O$6:$O$305,$N67)="","",INDEX('Deadline Log'!$O$6:$O$305,$N67)))</f>
        <v/>
      </c>
      <c r="M67" s="12">
        <f>IF(A67="","",SMALL('Deadline Log'!$R$6:$R$305,A67))</f>
        <v/>
      </c>
      <c r="N67" s="9">
        <f>IF(M67="","",MATCH(M67,'Deadline Log'!$R$6:$R$305,0))</f>
        <v/>
      </c>
    </row>
    <row r="68">
      <c r="A68" s="13">
        <f>IF(ROW()-ROW($A$5)&gt;$C$3,"",ROW()-ROW($A$5))</f>
        <v/>
      </c>
      <c r="B68" s="17">
        <f>IF($N68="","",IF(INDEX('Deadline Log'!$G$6:$G$305,$N68)="","",INDEX('Deadline Log'!$G$6:$G$305,$N68)))</f>
        <v/>
      </c>
      <c r="C68" s="11">
        <f>IF($N68="","",INDEX('Deadline Log'!$K$6:$K$305,$N68))</f>
        <v/>
      </c>
      <c r="D68" s="9">
        <f>IF($N68="","",INDEX('Deadline Log'!$J$6:$J$305,$N68))</f>
        <v/>
      </c>
      <c r="E68" s="11">
        <f>IF($N68="","",IF(INDEX('Deadline Log'!$A$6:$A$305,$N68)="","",INDEX('Deadline Log'!$A$6:$A$305,$N68)))</f>
        <v/>
      </c>
      <c r="F68" s="11">
        <f>IF($N68="","",IF(INDEX('Deadline Log'!$B$6:$B$305,$N68)="","",INDEX('Deadline Log'!$B$6:$B$305,$N68)))</f>
        <v/>
      </c>
      <c r="G68" s="11">
        <f>IF($N68="","",IF(INDEX('Deadline Log'!$D$6:$D$305,$N68)="","",INDEX('Deadline Log'!$D$6:$D$305,$N68)))</f>
        <v/>
      </c>
      <c r="H68" s="17">
        <f>IF($N68="","",IF(INDEX('Deadline Log'!$E$6:$E$305,$N68)="","",INDEX('Deadline Log'!$E$6:$E$305,$N68)))</f>
        <v/>
      </c>
      <c r="I68" s="11">
        <f>IF($N68="","",IF(INDEX('Deadline Log'!$F$6:$F$305,$N68)="","",INDEX('Deadline Log'!$F$6:$F$305,$N68)))</f>
        <v/>
      </c>
      <c r="J68" s="11">
        <f>IF($N68="","",IF(INDEX('Deadline Log'!$L$6:$L$305,$N68)="","",INDEX('Deadline Log'!$L$6:$L$305,$N68)))</f>
        <v/>
      </c>
      <c r="K68" s="11">
        <f>IF($N68="","",IF(INDEX('Deadline Log'!$M$6:$M$305,$N68)="","",INDEX('Deadline Log'!$M$6:$M$305,$N68)))</f>
        <v/>
      </c>
      <c r="L68" s="11">
        <f>IF($N68="","",IF(INDEX('Deadline Log'!$O$6:$O$305,$N68)="","",INDEX('Deadline Log'!$O$6:$O$305,$N68)))</f>
        <v/>
      </c>
      <c r="M68" s="12">
        <f>IF(A68="","",SMALL('Deadline Log'!$R$6:$R$305,A68))</f>
        <v/>
      </c>
      <c r="N68" s="9">
        <f>IF(M68="","",MATCH(M68,'Deadline Log'!$R$6:$R$305,0))</f>
        <v/>
      </c>
    </row>
    <row r="69">
      <c r="A69" s="13">
        <f>IF(ROW()-ROW($A$5)&gt;$C$3,"",ROW()-ROW($A$5))</f>
        <v/>
      </c>
      <c r="B69" s="17">
        <f>IF($N69="","",IF(INDEX('Deadline Log'!$G$6:$G$305,$N69)="","",INDEX('Deadline Log'!$G$6:$G$305,$N69)))</f>
        <v/>
      </c>
      <c r="C69" s="11">
        <f>IF($N69="","",INDEX('Deadline Log'!$K$6:$K$305,$N69))</f>
        <v/>
      </c>
      <c r="D69" s="9">
        <f>IF($N69="","",INDEX('Deadline Log'!$J$6:$J$305,$N69))</f>
        <v/>
      </c>
      <c r="E69" s="11">
        <f>IF($N69="","",IF(INDEX('Deadline Log'!$A$6:$A$305,$N69)="","",INDEX('Deadline Log'!$A$6:$A$305,$N69)))</f>
        <v/>
      </c>
      <c r="F69" s="11">
        <f>IF($N69="","",IF(INDEX('Deadline Log'!$B$6:$B$305,$N69)="","",INDEX('Deadline Log'!$B$6:$B$305,$N69)))</f>
        <v/>
      </c>
      <c r="G69" s="11">
        <f>IF($N69="","",IF(INDEX('Deadline Log'!$D$6:$D$305,$N69)="","",INDEX('Deadline Log'!$D$6:$D$305,$N69)))</f>
        <v/>
      </c>
      <c r="H69" s="17">
        <f>IF($N69="","",IF(INDEX('Deadline Log'!$E$6:$E$305,$N69)="","",INDEX('Deadline Log'!$E$6:$E$305,$N69)))</f>
        <v/>
      </c>
      <c r="I69" s="11">
        <f>IF($N69="","",IF(INDEX('Deadline Log'!$F$6:$F$305,$N69)="","",INDEX('Deadline Log'!$F$6:$F$305,$N69)))</f>
        <v/>
      </c>
      <c r="J69" s="11">
        <f>IF($N69="","",IF(INDEX('Deadline Log'!$L$6:$L$305,$N69)="","",INDEX('Deadline Log'!$L$6:$L$305,$N69)))</f>
        <v/>
      </c>
      <c r="K69" s="11">
        <f>IF($N69="","",IF(INDEX('Deadline Log'!$M$6:$M$305,$N69)="","",INDEX('Deadline Log'!$M$6:$M$305,$N69)))</f>
        <v/>
      </c>
      <c r="L69" s="11">
        <f>IF($N69="","",IF(INDEX('Deadline Log'!$O$6:$O$305,$N69)="","",INDEX('Deadline Log'!$O$6:$O$305,$N69)))</f>
        <v/>
      </c>
      <c r="M69" s="12">
        <f>IF(A69="","",SMALL('Deadline Log'!$R$6:$R$305,A69))</f>
        <v/>
      </c>
      <c r="N69" s="9">
        <f>IF(M69="","",MATCH(M69,'Deadline Log'!$R$6:$R$305,0))</f>
        <v/>
      </c>
    </row>
    <row r="70">
      <c r="A70" s="13">
        <f>IF(ROW()-ROW($A$5)&gt;$C$3,"",ROW()-ROW($A$5))</f>
        <v/>
      </c>
      <c r="B70" s="17">
        <f>IF($N70="","",IF(INDEX('Deadline Log'!$G$6:$G$305,$N70)="","",INDEX('Deadline Log'!$G$6:$G$305,$N70)))</f>
        <v/>
      </c>
      <c r="C70" s="11">
        <f>IF($N70="","",INDEX('Deadline Log'!$K$6:$K$305,$N70))</f>
        <v/>
      </c>
      <c r="D70" s="9">
        <f>IF($N70="","",INDEX('Deadline Log'!$J$6:$J$305,$N70))</f>
        <v/>
      </c>
      <c r="E70" s="11">
        <f>IF($N70="","",IF(INDEX('Deadline Log'!$A$6:$A$305,$N70)="","",INDEX('Deadline Log'!$A$6:$A$305,$N70)))</f>
        <v/>
      </c>
      <c r="F70" s="11">
        <f>IF($N70="","",IF(INDEX('Deadline Log'!$B$6:$B$305,$N70)="","",INDEX('Deadline Log'!$B$6:$B$305,$N70)))</f>
        <v/>
      </c>
      <c r="G70" s="11">
        <f>IF($N70="","",IF(INDEX('Deadline Log'!$D$6:$D$305,$N70)="","",INDEX('Deadline Log'!$D$6:$D$305,$N70)))</f>
        <v/>
      </c>
      <c r="H70" s="17">
        <f>IF($N70="","",IF(INDEX('Deadline Log'!$E$6:$E$305,$N70)="","",INDEX('Deadline Log'!$E$6:$E$305,$N70)))</f>
        <v/>
      </c>
      <c r="I70" s="11">
        <f>IF($N70="","",IF(INDEX('Deadline Log'!$F$6:$F$305,$N70)="","",INDEX('Deadline Log'!$F$6:$F$305,$N70)))</f>
        <v/>
      </c>
      <c r="J70" s="11">
        <f>IF($N70="","",IF(INDEX('Deadline Log'!$L$6:$L$305,$N70)="","",INDEX('Deadline Log'!$L$6:$L$305,$N70)))</f>
        <v/>
      </c>
      <c r="K70" s="11">
        <f>IF($N70="","",IF(INDEX('Deadline Log'!$M$6:$M$305,$N70)="","",INDEX('Deadline Log'!$M$6:$M$305,$N70)))</f>
        <v/>
      </c>
      <c r="L70" s="11">
        <f>IF($N70="","",IF(INDEX('Deadline Log'!$O$6:$O$305,$N70)="","",INDEX('Deadline Log'!$O$6:$O$305,$N70)))</f>
        <v/>
      </c>
      <c r="M70" s="12">
        <f>IF(A70="","",SMALL('Deadline Log'!$R$6:$R$305,A70))</f>
        <v/>
      </c>
      <c r="N70" s="9">
        <f>IF(M70="","",MATCH(M70,'Deadline Log'!$R$6:$R$305,0))</f>
        <v/>
      </c>
    </row>
    <row r="71">
      <c r="A71" s="13">
        <f>IF(ROW()-ROW($A$5)&gt;$C$3,"",ROW()-ROW($A$5))</f>
        <v/>
      </c>
      <c r="B71" s="17">
        <f>IF($N71="","",IF(INDEX('Deadline Log'!$G$6:$G$305,$N71)="","",INDEX('Deadline Log'!$G$6:$G$305,$N71)))</f>
        <v/>
      </c>
      <c r="C71" s="11">
        <f>IF($N71="","",INDEX('Deadline Log'!$K$6:$K$305,$N71))</f>
        <v/>
      </c>
      <c r="D71" s="9">
        <f>IF($N71="","",INDEX('Deadline Log'!$J$6:$J$305,$N71))</f>
        <v/>
      </c>
      <c r="E71" s="11">
        <f>IF($N71="","",IF(INDEX('Deadline Log'!$A$6:$A$305,$N71)="","",INDEX('Deadline Log'!$A$6:$A$305,$N71)))</f>
        <v/>
      </c>
      <c r="F71" s="11">
        <f>IF($N71="","",IF(INDEX('Deadline Log'!$B$6:$B$305,$N71)="","",INDEX('Deadline Log'!$B$6:$B$305,$N71)))</f>
        <v/>
      </c>
      <c r="G71" s="11">
        <f>IF($N71="","",IF(INDEX('Deadline Log'!$D$6:$D$305,$N71)="","",INDEX('Deadline Log'!$D$6:$D$305,$N71)))</f>
        <v/>
      </c>
      <c r="H71" s="17">
        <f>IF($N71="","",IF(INDEX('Deadline Log'!$E$6:$E$305,$N71)="","",INDEX('Deadline Log'!$E$6:$E$305,$N71)))</f>
        <v/>
      </c>
      <c r="I71" s="11">
        <f>IF($N71="","",IF(INDEX('Deadline Log'!$F$6:$F$305,$N71)="","",INDEX('Deadline Log'!$F$6:$F$305,$N71)))</f>
        <v/>
      </c>
      <c r="J71" s="11">
        <f>IF($N71="","",IF(INDEX('Deadline Log'!$L$6:$L$305,$N71)="","",INDEX('Deadline Log'!$L$6:$L$305,$N71)))</f>
        <v/>
      </c>
      <c r="K71" s="11">
        <f>IF($N71="","",IF(INDEX('Deadline Log'!$M$6:$M$305,$N71)="","",INDEX('Deadline Log'!$M$6:$M$305,$N71)))</f>
        <v/>
      </c>
      <c r="L71" s="11">
        <f>IF($N71="","",IF(INDEX('Deadline Log'!$O$6:$O$305,$N71)="","",INDEX('Deadline Log'!$O$6:$O$305,$N71)))</f>
        <v/>
      </c>
      <c r="M71" s="12">
        <f>IF(A71="","",SMALL('Deadline Log'!$R$6:$R$305,A71))</f>
        <v/>
      </c>
      <c r="N71" s="9">
        <f>IF(M71="","",MATCH(M71,'Deadline Log'!$R$6:$R$305,0))</f>
        <v/>
      </c>
    </row>
    <row r="72">
      <c r="A72" s="13">
        <f>IF(ROW()-ROW($A$5)&gt;$C$3,"",ROW()-ROW($A$5))</f>
        <v/>
      </c>
      <c r="B72" s="17">
        <f>IF($N72="","",IF(INDEX('Deadline Log'!$G$6:$G$305,$N72)="","",INDEX('Deadline Log'!$G$6:$G$305,$N72)))</f>
        <v/>
      </c>
      <c r="C72" s="11">
        <f>IF($N72="","",INDEX('Deadline Log'!$K$6:$K$305,$N72))</f>
        <v/>
      </c>
      <c r="D72" s="9">
        <f>IF($N72="","",INDEX('Deadline Log'!$J$6:$J$305,$N72))</f>
        <v/>
      </c>
      <c r="E72" s="11">
        <f>IF($N72="","",IF(INDEX('Deadline Log'!$A$6:$A$305,$N72)="","",INDEX('Deadline Log'!$A$6:$A$305,$N72)))</f>
        <v/>
      </c>
      <c r="F72" s="11">
        <f>IF($N72="","",IF(INDEX('Deadline Log'!$B$6:$B$305,$N72)="","",INDEX('Deadline Log'!$B$6:$B$305,$N72)))</f>
        <v/>
      </c>
      <c r="G72" s="11">
        <f>IF($N72="","",IF(INDEX('Deadline Log'!$D$6:$D$305,$N72)="","",INDEX('Deadline Log'!$D$6:$D$305,$N72)))</f>
        <v/>
      </c>
      <c r="H72" s="17">
        <f>IF($N72="","",IF(INDEX('Deadline Log'!$E$6:$E$305,$N72)="","",INDEX('Deadline Log'!$E$6:$E$305,$N72)))</f>
        <v/>
      </c>
      <c r="I72" s="11">
        <f>IF($N72="","",IF(INDEX('Deadline Log'!$F$6:$F$305,$N72)="","",INDEX('Deadline Log'!$F$6:$F$305,$N72)))</f>
        <v/>
      </c>
      <c r="J72" s="11">
        <f>IF($N72="","",IF(INDEX('Deadline Log'!$L$6:$L$305,$N72)="","",INDEX('Deadline Log'!$L$6:$L$305,$N72)))</f>
        <v/>
      </c>
      <c r="K72" s="11">
        <f>IF($N72="","",IF(INDEX('Deadline Log'!$M$6:$M$305,$N72)="","",INDEX('Deadline Log'!$M$6:$M$305,$N72)))</f>
        <v/>
      </c>
      <c r="L72" s="11">
        <f>IF($N72="","",IF(INDEX('Deadline Log'!$O$6:$O$305,$N72)="","",INDEX('Deadline Log'!$O$6:$O$305,$N72)))</f>
        <v/>
      </c>
      <c r="M72" s="12">
        <f>IF(A72="","",SMALL('Deadline Log'!$R$6:$R$305,A72))</f>
        <v/>
      </c>
      <c r="N72" s="9">
        <f>IF(M72="","",MATCH(M72,'Deadline Log'!$R$6:$R$305,0))</f>
        <v/>
      </c>
    </row>
    <row r="73">
      <c r="A73" s="13">
        <f>IF(ROW()-ROW($A$5)&gt;$C$3,"",ROW()-ROW($A$5))</f>
        <v/>
      </c>
      <c r="B73" s="17">
        <f>IF($N73="","",IF(INDEX('Deadline Log'!$G$6:$G$305,$N73)="","",INDEX('Deadline Log'!$G$6:$G$305,$N73)))</f>
        <v/>
      </c>
      <c r="C73" s="11">
        <f>IF($N73="","",INDEX('Deadline Log'!$K$6:$K$305,$N73))</f>
        <v/>
      </c>
      <c r="D73" s="9">
        <f>IF($N73="","",INDEX('Deadline Log'!$J$6:$J$305,$N73))</f>
        <v/>
      </c>
      <c r="E73" s="11">
        <f>IF($N73="","",IF(INDEX('Deadline Log'!$A$6:$A$305,$N73)="","",INDEX('Deadline Log'!$A$6:$A$305,$N73)))</f>
        <v/>
      </c>
      <c r="F73" s="11">
        <f>IF($N73="","",IF(INDEX('Deadline Log'!$B$6:$B$305,$N73)="","",INDEX('Deadline Log'!$B$6:$B$305,$N73)))</f>
        <v/>
      </c>
      <c r="G73" s="11">
        <f>IF($N73="","",IF(INDEX('Deadline Log'!$D$6:$D$305,$N73)="","",INDEX('Deadline Log'!$D$6:$D$305,$N73)))</f>
        <v/>
      </c>
      <c r="H73" s="17">
        <f>IF($N73="","",IF(INDEX('Deadline Log'!$E$6:$E$305,$N73)="","",INDEX('Deadline Log'!$E$6:$E$305,$N73)))</f>
        <v/>
      </c>
      <c r="I73" s="11">
        <f>IF($N73="","",IF(INDEX('Deadline Log'!$F$6:$F$305,$N73)="","",INDEX('Deadline Log'!$F$6:$F$305,$N73)))</f>
        <v/>
      </c>
      <c r="J73" s="11">
        <f>IF($N73="","",IF(INDEX('Deadline Log'!$L$6:$L$305,$N73)="","",INDEX('Deadline Log'!$L$6:$L$305,$N73)))</f>
        <v/>
      </c>
      <c r="K73" s="11">
        <f>IF($N73="","",IF(INDEX('Deadline Log'!$M$6:$M$305,$N73)="","",INDEX('Deadline Log'!$M$6:$M$305,$N73)))</f>
        <v/>
      </c>
      <c r="L73" s="11">
        <f>IF($N73="","",IF(INDEX('Deadline Log'!$O$6:$O$305,$N73)="","",INDEX('Deadline Log'!$O$6:$O$305,$N73)))</f>
        <v/>
      </c>
      <c r="M73" s="12">
        <f>IF(A73="","",SMALL('Deadline Log'!$R$6:$R$305,A73))</f>
        <v/>
      </c>
      <c r="N73" s="9">
        <f>IF(M73="","",MATCH(M73,'Deadline Log'!$R$6:$R$305,0))</f>
        <v/>
      </c>
    </row>
    <row r="74">
      <c r="A74" s="13">
        <f>IF(ROW()-ROW($A$5)&gt;$C$3,"",ROW()-ROW($A$5))</f>
        <v/>
      </c>
      <c r="B74" s="17">
        <f>IF($N74="","",IF(INDEX('Deadline Log'!$G$6:$G$305,$N74)="","",INDEX('Deadline Log'!$G$6:$G$305,$N74)))</f>
        <v/>
      </c>
      <c r="C74" s="11">
        <f>IF($N74="","",INDEX('Deadline Log'!$K$6:$K$305,$N74))</f>
        <v/>
      </c>
      <c r="D74" s="9">
        <f>IF($N74="","",INDEX('Deadline Log'!$J$6:$J$305,$N74))</f>
        <v/>
      </c>
      <c r="E74" s="11">
        <f>IF($N74="","",IF(INDEX('Deadline Log'!$A$6:$A$305,$N74)="","",INDEX('Deadline Log'!$A$6:$A$305,$N74)))</f>
        <v/>
      </c>
      <c r="F74" s="11">
        <f>IF($N74="","",IF(INDEX('Deadline Log'!$B$6:$B$305,$N74)="","",INDEX('Deadline Log'!$B$6:$B$305,$N74)))</f>
        <v/>
      </c>
      <c r="G74" s="11">
        <f>IF($N74="","",IF(INDEX('Deadline Log'!$D$6:$D$305,$N74)="","",INDEX('Deadline Log'!$D$6:$D$305,$N74)))</f>
        <v/>
      </c>
      <c r="H74" s="17">
        <f>IF($N74="","",IF(INDEX('Deadline Log'!$E$6:$E$305,$N74)="","",INDEX('Deadline Log'!$E$6:$E$305,$N74)))</f>
        <v/>
      </c>
      <c r="I74" s="11">
        <f>IF($N74="","",IF(INDEX('Deadline Log'!$F$6:$F$305,$N74)="","",INDEX('Deadline Log'!$F$6:$F$305,$N74)))</f>
        <v/>
      </c>
      <c r="J74" s="11">
        <f>IF($N74="","",IF(INDEX('Deadline Log'!$L$6:$L$305,$N74)="","",INDEX('Deadline Log'!$L$6:$L$305,$N74)))</f>
        <v/>
      </c>
      <c r="K74" s="11">
        <f>IF($N74="","",IF(INDEX('Deadline Log'!$M$6:$M$305,$N74)="","",INDEX('Deadline Log'!$M$6:$M$305,$N74)))</f>
        <v/>
      </c>
      <c r="L74" s="11">
        <f>IF($N74="","",IF(INDEX('Deadline Log'!$O$6:$O$305,$N74)="","",INDEX('Deadline Log'!$O$6:$O$305,$N74)))</f>
        <v/>
      </c>
      <c r="M74" s="12">
        <f>IF(A74="","",SMALL('Deadline Log'!$R$6:$R$305,A74))</f>
        <v/>
      </c>
      <c r="N74" s="9">
        <f>IF(M74="","",MATCH(M74,'Deadline Log'!$R$6:$R$305,0))</f>
        <v/>
      </c>
    </row>
    <row r="75">
      <c r="A75" s="13">
        <f>IF(ROW()-ROW($A$5)&gt;$C$3,"",ROW()-ROW($A$5))</f>
        <v/>
      </c>
      <c r="B75" s="17">
        <f>IF($N75="","",IF(INDEX('Deadline Log'!$G$6:$G$305,$N75)="","",INDEX('Deadline Log'!$G$6:$G$305,$N75)))</f>
        <v/>
      </c>
      <c r="C75" s="11">
        <f>IF($N75="","",INDEX('Deadline Log'!$K$6:$K$305,$N75))</f>
        <v/>
      </c>
      <c r="D75" s="9">
        <f>IF($N75="","",INDEX('Deadline Log'!$J$6:$J$305,$N75))</f>
        <v/>
      </c>
      <c r="E75" s="11">
        <f>IF($N75="","",IF(INDEX('Deadline Log'!$A$6:$A$305,$N75)="","",INDEX('Deadline Log'!$A$6:$A$305,$N75)))</f>
        <v/>
      </c>
      <c r="F75" s="11">
        <f>IF($N75="","",IF(INDEX('Deadline Log'!$B$6:$B$305,$N75)="","",INDEX('Deadline Log'!$B$6:$B$305,$N75)))</f>
        <v/>
      </c>
      <c r="G75" s="11">
        <f>IF($N75="","",IF(INDEX('Deadline Log'!$D$6:$D$305,$N75)="","",INDEX('Deadline Log'!$D$6:$D$305,$N75)))</f>
        <v/>
      </c>
      <c r="H75" s="17">
        <f>IF($N75="","",IF(INDEX('Deadline Log'!$E$6:$E$305,$N75)="","",INDEX('Deadline Log'!$E$6:$E$305,$N75)))</f>
        <v/>
      </c>
      <c r="I75" s="11">
        <f>IF($N75="","",IF(INDEX('Deadline Log'!$F$6:$F$305,$N75)="","",INDEX('Deadline Log'!$F$6:$F$305,$N75)))</f>
        <v/>
      </c>
      <c r="J75" s="11">
        <f>IF($N75="","",IF(INDEX('Deadline Log'!$L$6:$L$305,$N75)="","",INDEX('Deadline Log'!$L$6:$L$305,$N75)))</f>
        <v/>
      </c>
      <c r="K75" s="11">
        <f>IF($N75="","",IF(INDEX('Deadline Log'!$M$6:$M$305,$N75)="","",INDEX('Deadline Log'!$M$6:$M$305,$N75)))</f>
        <v/>
      </c>
      <c r="L75" s="11">
        <f>IF($N75="","",IF(INDEX('Deadline Log'!$O$6:$O$305,$N75)="","",INDEX('Deadline Log'!$O$6:$O$305,$N75)))</f>
        <v/>
      </c>
      <c r="M75" s="12">
        <f>IF(A75="","",SMALL('Deadline Log'!$R$6:$R$305,A75))</f>
        <v/>
      </c>
      <c r="N75" s="9">
        <f>IF(M75="","",MATCH(M75,'Deadline Log'!$R$6:$R$305,0))</f>
        <v/>
      </c>
    </row>
    <row r="76">
      <c r="A76" s="13">
        <f>IF(ROW()-ROW($A$5)&gt;$C$3,"",ROW()-ROW($A$5))</f>
        <v/>
      </c>
      <c r="B76" s="17">
        <f>IF($N76="","",IF(INDEX('Deadline Log'!$G$6:$G$305,$N76)="","",INDEX('Deadline Log'!$G$6:$G$305,$N76)))</f>
        <v/>
      </c>
      <c r="C76" s="11">
        <f>IF($N76="","",INDEX('Deadline Log'!$K$6:$K$305,$N76))</f>
        <v/>
      </c>
      <c r="D76" s="9">
        <f>IF($N76="","",INDEX('Deadline Log'!$J$6:$J$305,$N76))</f>
        <v/>
      </c>
      <c r="E76" s="11">
        <f>IF($N76="","",IF(INDEX('Deadline Log'!$A$6:$A$305,$N76)="","",INDEX('Deadline Log'!$A$6:$A$305,$N76)))</f>
        <v/>
      </c>
      <c r="F76" s="11">
        <f>IF($N76="","",IF(INDEX('Deadline Log'!$B$6:$B$305,$N76)="","",INDEX('Deadline Log'!$B$6:$B$305,$N76)))</f>
        <v/>
      </c>
      <c r="G76" s="11">
        <f>IF($N76="","",IF(INDEX('Deadline Log'!$D$6:$D$305,$N76)="","",INDEX('Deadline Log'!$D$6:$D$305,$N76)))</f>
        <v/>
      </c>
      <c r="H76" s="17">
        <f>IF($N76="","",IF(INDEX('Deadline Log'!$E$6:$E$305,$N76)="","",INDEX('Deadline Log'!$E$6:$E$305,$N76)))</f>
        <v/>
      </c>
      <c r="I76" s="11">
        <f>IF($N76="","",IF(INDEX('Deadline Log'!$F$6:$F$305,$N76)="","",INDEX('Deadline Log'!$F$6:$F$305,$N76)))</f>
        <v/>
      </c>
      <c r="J76" s="11">
        <f>IF($N76="","",IF(INDEX('Deadline Log'!$L$6:$L$305,$N76)="","",INDEX('Deadline Log'!$L$6:$L$305,$N76)))</f>
        <v/>
      </c>
      <c r="K76" s="11">
        <f>IF($N76="","",IF(INDEX('Deadline Log'!$M$6:$M$305,$N76)="","",INDEX('Deadline Log'!$M$6:$M$305,$N76)))</f>
        <v/>
      </c>
      <c r="L76" s="11">
        <f>IF($N76="","",IF(INDEX('Deadline Log'!$O$6:$O$305,$N76)="","",INDEX('Deadline Log'!$O$6:$O$305,$N76)))</f>
        <v/>
      </c>
      <c r="M76" s="12">
        <f>IF(A76="","",SMALL('Deadline Log'!$R$6:$R$305,A76))</f>
        <v/>
      </c>
      <c r="N76" s="9">
        <f>IF(M76="","",MATCH(M76,'Deadline Log'!$R$6:$R$305,0))</f>
        <v/>
      </c>
    </row>
    <row r="77">
      <c r="A77" s="13">
        <f>IF(ROW()-ROW($A$5)&gt;$C$3,"",ROW()-ROW($A$5))</f>
        <v/>
      </c>
      <c r="B77" s="17">
        <f>IF($N77="","",IF(INDEX('Deadline Log'!$G$6:$G$305,$N77)="","",INDEX('Deadline Log'!$G$6:$G$305,$N77)))</f>
        <v/>
      </c>
      <c r="C77" s="11">
        <f>IF($N77="","",INDEX('Deadline Log'!$K$6:$K$305,$N77))</f>
        <v/>
      </c>
      <c r="D77" s="9">
        <f>IF($N77="","",INDEX('Deadline Log'!$J$6:$J$305,$N77))</f>
        <v/>
      </c>
      <c r="E77" s="11">
        <f>IF($N77="","",IF(INDEX('Deadline Log'!$A$6:$A$305,$N77)="","",INDEX('Deadline Log'!$A$6:$A$305,$N77)))</f>
        <v/>
      </c>
      <c r="F77" s="11">
        <f>IF($N77="","",IF(INDEX('Deadline Log'!$B$6:$B$305,$N77)="","",INDEX('Deadline Log'!$B$6:$B$305,$N77)))</f>
        <v/>
      </c>
      <c r="G77" s="11">
        <f>IF($N77="","",IF(INDEX('Deadline Log'!$D$6:$D$305,$N77)="","",INDEX('Deadline Log'!$D$6:$D$305,$N77)))</f>
        <v/>
      </c>
      <c r="H77" s="17">
        <f>IF($N77="","",IF(INDEX('Deadline Log'!$E$6:$E$305,$N77)="","",INDEX('Deadline Log'!$E$6:$E$305,$N77)))</f>
        <v/>
      </c>
      <c r="I77" s="11">
        <f>IF($N77="","",IF(INDEX('Deadline Log'!$F$6:$F$305,$N77)="","",INDEX('Deadline Log'!$F$6:$F$305,$N77)))</f>
        <v/>
      </c>
      <c r="J77" s="11">
        <f>IF($N77="","",IF(INDEX('Deadline Log'!$L$6:$L$305,$N77)="","",INDEX('Deadline Log'!$L$6:$L$305,$N77)))</f>
        <v/>
      </c>
      <c r="K77" s="11">
        <f>IF($N77="","",IF(INDEX('Deadline Log'!$M$6:$M$305,$N77)="","",INDEX('Deadline Log'!$M$6:$M$305,$N77)))</f>
        <v/>
      </c>
      <c r="L77" s="11">
        <f>IF($N77="","",IF(INDEX('Deadline Log'!$O$6:$O$305,$N77)="","",INDEX('Deadline Log'!$O$6:$O$305,$N77)))</f>
        <v/>
      </c>
      <c r="M77" s="12">
        <f>IF(A77="","",SMALL('Deadline Log'!$R$6:$R$305,A77))</f>
        <v/>
      </c>
      <c r="N77" s="9">
        <f>IF(M77="","",MATCH(M77,'Deadline Log'!$R$6:$R$305,0))</f>
        <v/>
      </c>
    </row>
    <row r="78">
      <c r="A78" s="13">
        <f>IF(ROW()-ROW($A$5)&gt;$C$3,"",ROW()-ROW($A$5))</f>
        <v/>
      </c>
      <c r="B78" s="17">
        <f>IF($N78="","",IF(INDEX('Deadline Log'!$G$6:$G$305,$N78)="","",INDEX('Deadline Log'!$G$6:$G$305,$N78)))</f>
        <v/>
      </c>
      <c r="C78" s="11">
        <f>IF($N78="","",INDEX('Deadline Log'!$K$6:$K$305,$N78))</f>
        <v/>
      </c>
      <c r="D78" s="9">
        <f>IF($N78="","",INDEX('Deadline Log'!$J$6:$J$305,$N78))</f>
        <v/>
      </c>
      <c r="E78" s="11">
        <f>IF($N78="","",IF(INDEX('Deadline Log'!$A$6:$A$305,$N78)="","",INDEX('Deadline Log'!$A$6:$A$305,$N78)))</f>
        <v/>
      </c>
      <c r="F78" s="11">
        <f>IF($N78="","",IF(INDEX('Deadline Log'!$B$6:$B$305,$N78)="","",INDEX('Deadline Log'!$B$6:$B$305,$N78)))</f>
        <v/>
      </c>
      <c r="G78" s="11">
        <f>IF($N78="","",IF(INDEX('Deadline Log'!$D$6:$D$305,$N78)="","",INDEX('Deadline Log'!$D$6:$D$305,$N78)))</f>
        <v/>
      </c>
      <c r="H78" s="17">
        <f>IF($N78="","",IF(INDEX('Deadline Log'!$E$6:$E$305,$N78)="","",INDEX('Deadline Log'!$E$6:$E$305,$N78)))</f>
        <v/>
      </c>
      <c r="I78" s="11">
        <f>IF($N78="","",IF(INDEX('Deadline Log'!$F$6:$F$305,$N78)="","",INDEX('Deadline Log'!$F$6:$F$305,$N78)))</f>
        <v/>
      </c>
      <c r="J78" s="11">
        <f>IF($N78="","",IF(INDEX('Deadline Log'!$L$6:$L$305,$N78)="","",INDEX('Deadline Log'!$L$6:$L$305,$N78)))</f>
        <v/>
      </c>
      <c r="K78" s="11">
        <f>IF($N78="","",IF(INDEX('Deadline Log'!$M$6:$M$305,$N78)="","",INDEX('Deadline Log'!$M$6:$M$305,$N78)))</f>
        <v/>
      </c>
      <c r="L78" s="11">
        <f>IF($N78="","",IF(INDEX('Deadline Log'!$O$6:$O$305,$N78)="","",INDEX('Deadline Log'!$O$6:$O$305,$N78)))</f>
        <v/>
      </c>
      <c r="M78" s="12">
        <f>IF(A78="","",SMALL('Deadline Log'!$R$6:$R$305,A78))</f>
        <v/>
      </c>
      <c r="N78" s="9">
        <f>IF(M78="","",MATCH(M78,'Deadline Log'!$R$6:$R$305,0))</f>
        <v/>
      </c>
    </row>
    <row r="79">
      <c r="A79" s="13">
        <f>IF(ROW()-ROW($A$5)&gt;$C$3,"",ROW()-ROW($A$5))</f>
        <v/>
      </c>
      <c r="B79" s="17">
        <f>IF($N79="","",IF(INDEX('Deadline Log'!$G$6:$G$305,$N79)="","",INDEX('Deadline Log'!$G$6:$G$305,$N79)))</f>
        <v/>
      </c>
      <c r="C79" s="11">
        <f>IF($N79="","",INDEX('Deadline Log'!$K$6:$K$305,$N79))</f>
        <v/>
      </c>
      <c r="D79" s="9">
        <f>IF($N79="","",INDEX('Deadline Log'!$J$6:$J$305,$N79))</f>
        <v/>
      </c>
      <c r="E79" s="11">
        <f>IF($N79="","",IF(INDEX('Deadline Log'!$A$6:$A$305,$N79)="","",INDEX('Deadline Log'!$A$6:$A$305,$N79)))</f>
        <v/>
      </c>
      <c r="F79" s="11">
        <f>IF($N79="","",IF(INDEX('Deadline Log'!$B$6:$B$305,$N79)="","",INDEX('Deadline Log'!$B$6:$B$305,$N79)))</f>
        <v/>
      </c>
      <c r="G79" s="11">
        <f>IF($N79="","",IF(INDEX('Deadline Log'!$D$6:$D$305,$N79)="","",INDEX('Deadline Log'!$D$6:$D$305,$N79)))</f>
        <v/>
      </c>
      <c r="H79" s="17">
        <f>IF($N79="","",IF(INDEX('Deadline Log'!$E$6:$E$305,$N79)="","",INDEX('Deadline Log'!$E$6:$E$305,$N79)))</f>
        <v/>
      </c>
      <c r="I79" s="11">
        <f>IF($N79="","",IF(INDEX('Deadline Log'!$F$6:$F$305,$N79)="","",INDEX('Deadline Log'!$F$6:$F$305,$N79)))</f>
        <v/>
      </c>
      <c r="J79" s="11">
        <f>IF($N79="","",IF(INDEX('Deadline Log'!$L$6:$L$305,$N79)="","",INDEX('Deadline Log'!$L$6:$L$305,$N79)))</f>
        <v/>
      </c>
      <c r="K79" s="11">
        <f>IF($N79="","",IF(INDEX('Deadline Log'!$M$6:$M$305,$N79)="","",INDEX('Deadline Log'!$M$6:$M$305,$N79)))</f>
        <v/>
      </c>
      <c r="L79" s="11">
        <f>IF($N79="","",IF(INDEX('Deadline Log'!$O$6:$O$305,$N79)="","",INDEX('Deadline Log'!$O$6:$O$305,$N79)))</f>
        <v/>
      </c>
      <c r="M79" s="12">
        <f>IF(A79="","",SMALL('Deadline Log'!$R$6:$R$305,A79))</f>
        <v/>
      </c>
      <c r="N79" s="9">
        <f>IF(M79="","",MATCH(M79,'Deadline Log'!$R$6:$R$305,0))</f>
        <v/>
      </c>
    </row>
    <row r="80">
      <c r="A80" s="13">
        <f>IF(ROW()-ROW($A$5)&gt;$C$3,"",ROW()-ROW($A$5))</f>
        <v/>
      </c>
      <c r="B80" s="17">
        <f>IF($N80="","",IF(INDEX('Deadline Log'!$G$6:$G$305,$N80)="","",INDEX('Deadline Log'!$G$6:$G$305,$N80)))</f>
        <v/>
      </c>
      <c r="C80" s="11">
        <f>IF($N80="","",INDEX('Deadline Log'!$K$6:$K$305,$N80))</f>
        <v/>
      </c>
      <c r="D80" s="9">
        <f>IF($N80="","",INDEX('Deadline Log'!$J$6:$J$305,$N80))</f>
        <v/>
      </c>
      <c r="E80" s="11">
        <f>IF($N80="","",IF(INDEX('Deadline Log'!$A$6:$A$305,$N80)="","",INDEX('Deadline Log'!$A$6:$A$305,$N80)))</f>
        <v/>
      </c>
      <c r="F80" s="11">
        <f>IF($N80="","",IF(INDEX('Deadline Log'!$B$6:$B$305,$N80)="","",INDEX('Deadline Log'!$B$6:$B$305,$N80)))</f>
        <v/>
      </c>
      <c r="G80" s="11">
        <f>IF($N80="","",IF(INDEX('Deadline Log'!$D$6:$D$305,$N80)="","",INDEX('Deadline Log'!$D$6:$D$305,$N80)))</f>
        <v/>
      </c>
      <c r="H80" s="17">
        <f>IF($N80="","",IF(INDEX('Deadline Log'!$E$6:$E$305,$N80)="","",INDEX('Deadline Log'!$E$6:$E$305,$N80)))</f>
        <v/>
      </c>
      <c r="I80" s="11">
        <f>IF($N80="","",IF(INDEX('Deadline Log'!$F$6:$F$305,$N80)="","",INDEX('Deadline Log'!$F$6:$F$305,$N80)))</f>
        <v/>
      </c>
      <c r="J80" s="11">
        <f>IF($N80="","",IF(INDEX('Deadline Log'!$L$6:$L$305,$N80)="","",INDEX('Deadline Log'!$L$6:$L$305,$N80)))</f>
        <v/>
      </c>
      <c r="K80" s="11">
        <f>IF($N80="","",IF(INDEX('Deadline Log'!$M$6:$M$305,$N80)="","",INDEX('Deadline Log'!$M$6:$M$305,$N80)))</f>
        <v/>
      </c>
      <c r="L80" s="11">
        <f>IF($N80="","",IF(INDEX('Deadline Log'!$O$6:$O$305,$N80)="","",INDEX('Deadline Log'!$O$6:$O$305,$N80)))</f>
        <v/>
      </c>
      <c r="M80" s="12">
        <f>IF(A80="","",SMALL('Deadline Log'!$R$6:$R$305,A80))</f>
        <v/>
      </c>
      <c r="N80" s="9">
        <f>IF(M80="","",MATCH(M80,'Deadline Log'!$R$6:$R$305,0))</f>
        <v/>
      </c>
    </row>
    <row r="81">
      <c r="A81" s="13">
        <f>IF(ROW()-ROW($A$5)&gt;$C$3,"",ROW()-ROW($A$5))</f>
        <v/>
      </c>
      <c r="B81" s="17">
        <f>IF($N81="","",IF(INDEX('Deadline Log'!$G$6:$G$305,$N81)="","",INDEX('Deadline Log'!$G$6:$G$305,$N81)))</f>
        <v/>
      </c>
      <c r="C81" s="11">
        <f>IF($N81="","",INDEX('Deadline Log'!$K$6:$K$305,$N81))</f>
        <v/>
      </c>
      <c r="D81" s="9">
        <f>IF($N81="","",INDEX('Deadline Log'!$J$6:$J$305,$N81))</f>
        <v/>
      </c>
      <c r="E81" s="11">
        <f>IF($N81="","",IF(INDEX('Deadline Log'!$A$6:$A$305,$N81)="","",INDEX('Deadline Log'!$A$6:$A$305,$N81)))</f>
        <v/>
      </c>
      <c r="F81" s="11">
        <f>IF($N81="","",IF(INDEX('Deadline Log'!$B$6:$B$305,$N81)="","",INDEX('Deadline Log'!$B$6:$B$305,$N81)))</f>
        <v/>
      </c>
      <c r="G81" s="11">
        <f>IF($N81="","",IF(INDEX('Deadline Log'!$D$6:$D$305,$N81)="","",INDEX('Deadline Log'!$D$6:$D$305,$N81)))</f>
        <v/>
      </c>
      <c r="H81" s="17">
        <f>IF($N81="","",IF(INDEX('Deadline Log'!$E$6:$E$305,$N81)="","",INDEX('Deadline Log'!$E$6:$E$305,$N81)))</f>
        <v/>
      </c>
      <c r="I81" s="11">
        <f>IF($N81="","",IF(INDEX('Deadline Log'!$F$6:$F$305,$N81)="","",INDEX('Deadline Log'!$F$6:$F$305,$N81)))</f>
        <v/>
      </c>
      <c r="J81" s="11">
        <f>IF($N81="","",IF(INDEX('Deadline Log'!$L$6:$L$305,$N81)="","",INDEX('Deadline Log'!$L$6:$L$305,$N81)))</f>
        <v/>
      </c>
      <c r="K81" s="11">
        <f>IF($N81="","",IF(INDEX('Deadline Log'!$M$6:$M$305,$N81)="","",INDEX('Deadline Log'!$M$6:$M$305,$N81)))</f>
        <v/>
      </c>
      <c r="L81" s="11">
        <f>IF($N81="","",IF(INDEX('Deadline Log'!$O$6:$O$305,$N81)="","",INDEX('Deadline Log'!$O$6:$O$305,$N81)))</f>
        <v/>
      </c>
      <c r="M81" s="12">
        <f>IF(A81="","",SMALL('Deadline Log'!$R$6:$R$305,A81))</f>
        <v/>
      </c>
      <c r="N81" s="9">
        <f>IF(M81="","",MATCH(M81,'Deadline Log'!$R$6:$R$305,0))</f>
        <v/>
      </c>
    </row>
    <row r="82">
      <c r="A82" s="13">
        <f>IF(ROW()-ROW($A$5)&gt;$C$3,"",ROW()-ROW($A$5))</f>
        <v/>
      </c>
      <c r="B82" s="17">
        <f>IF($N82="","",IF(INDEX('Deadline Log'!$G$6:$G$305,$N82)="","",INDEX('Deadline Log'!$G$6:$G$305,$N82)))</f>
        <v/>
      </c>
      <c r="C82" s="11">
        <f>IF($N82="","",INDEX('Deadline Log'!$K$6:$K$305,$N82))</f>
        <v/>
      </c>
      <c r="D82" s="9">
        <f>IF($N82="","",INDEX('Deadline Log'!$J$6:$J$305,$N82))</f>
        <v/>
      </c>
      <c r="E82" s="11">
        <f>IF($N82="","",IF(INDEX('Deadline Log'!$A$6:$A$305,$N82)="","",INDEX('Deadline Log'!$A$6:$A$305,$N82)))</f>
        <v/>
      </c>
      <c r="F82" s="11">
        <f>IF($N82="","",IF(INDEX('Deadline Log'!$B$6:$B$305,$N82)="","",INDEX('Deadline Log'!$B$6:$B$305,$N82)))</f>
        <v/>
      </c>
      <c r="G82" s="11">
        <f>IF($N82="","",IF(INDEX('Deadline Log'!$D$6:$D$305,$N82)="","",INDEX('Deadline Log'!$D$6:$D$305,$N82)))</f>
        <v/>
      </c>
      <c r="H82" s="17">
        <f>IF($N82="","",IF(INDEX('Deadline Log'!$E$6:$E$305,$N82)="","",INDEX('Deadline Log'!$E$6:$E$305,$N82)))</f>
        <v/>
      </c>
      <c r="I82" s="11">
        <f>IF($N82="","",IF(INDEX('Deadline Log'!$F$6:$F$305,$N82)="","",INDEX('Deadline Log'!$F$6:$F$305,$N82)))</f>
        <v/>
      </c>
      <c r="J82" s="11">
        <f>IF($N82="","",IF(INDEX('Deadline Log'!$L$6:$L$305,$N82)="","",INDEX('Deadline Log'!$L$6:$L$305,$N82)))</f>
        <v/>
      </c>
      <c r="K82" s="11">
        <f>IF($N82="","",IF(INDEX('Deadline Log'!$M$6:$M$305,$N82)="","",INDEX('Deadline Log'!$M$6:$M$305,$N82)))</f>
        <v/>
      </c>
      <c r="L82" s="11">
        <f>IF($N82="","",IF(INDEX('Deadline Log'!$O$6:$O$305,$N82)="","",INDEX('Deadline Log'!$O$6:$O$305,$N82)))</f>
        <v/>
      </c>
      <c r="M82" s="12">
        <f>IF(A82="","",SMALL('Deadline Log'!$R$6:$R$305,A82))</f>
        <v/>
      </c>
      <c r="N82" s="9">
        <f>IF(M82="","",MATCH(M82,'Deadline Log'!$R$6:$R$305,0))</f>
        <v/>
      </c>
    </row>
    <row r="83">
      <c r="A83" s="13">
        <f>IF(ROW()-ROW($A$5)&gt;$C$3,"",ROW()-ROW($A$5))</f>
        <v/>
      </c>
      <c r="B83" s="17">
        <f>IF($N83="","",IF(INDEX('Deadline Log'!$G$6:$G$305,$N83)="","",INDEX('Deadline Log'!$G$6:$G$305,$N83)))</f>
        <v/>
      </c>
      <c r="C83" s="11">
        <f>IF($N83="","",INDEX('Deadline Log'!$K$6:$K$305,$N83))</f>
        <v/>
      </c>
      <c r="D83" s="9">
        <f>IF($N83="","",INDEX('Deadline Log'!$J$6:$J$305,$N83))</f>
        <v/>
      </c>
      <c r="E83" s="11">
        <f>IF($N83="","",IF(INDEX('Deadline Log'!$A$6:$A$305,$N83)="","",INDEX('Deadline Log'!$A$6:$A$305,$N83)))</f>
        <v/>
      </c>
      <c r="F83" s="11">
        <f>IF($N83="","",IF(INDEX('Deadline Log'!$B$6:$B$305,$N83)="","",INDEX('Deadline Log'!$B$6:$B$305,$N83)))</f>
        <v/>
      </c>
      <c r="G83" s="11">
        <f>IF($N83="","",IF(INDEX('Deadline Log'!$D$6:$D$305,$N83)="","",INDEX('Deadline Log'!$D$6:$D$305,$N83)))</f>
        <v/>
      </c>
      <c r="H83" s="17">
        <f>IF($N83="","",IF(INDEX('Deadline Log'!$E$6:$E$305,$N83)="","",INDEX('Deadline Log'!$E$6:$E$305,$N83)))</f>
        <v/>
      </c>
      <c r="I83" s="11">
        <f>IF($N83="","",IF(INDEX('Deadline Log'!$F$6:$F$305,$N83)="","",INDEX('Deadline Log'!$F$6:$F$305,$N83)))</f>
        <v/>
      </c>
      <c r="J83" s="11">
        <f>IF($N83="","",IF(INDEX('Deadline Log'!$L$6:$L$305,$N83)="","",INDEX('Deadline Log'!$L$6:$L$305,$N83)))</f>
        <v/>
      </c>
      <c r="K83" s="11">
        <f>IF($N83="","",IF(INDEX('Deadline Log'!$M$6:$M$305,$N83)="","",INDEX('Deadline Log'!$M$6:$M$305,$N83)))</f>
        <v/>
      </c>
      <c r="L83" s="11">
        <f>IF($N83="","",IF(INDEX('Deadline Log'!$O$6:$O$305,$N83)="","",INDEX('Deadline Log'!$O$6:$O$305,$N83)))</f>
        <v/>
      </c>
      <c r="M83" s="12">
        <f>IF(A83="","",SMALL('Deadline Log'!$R$6:$R$305,A83))</f>
        <v/>
      </c>
      <c r="N83" s="9">
        <f>IF(M83="","",MATCH(M83,'Deadline Log'!$R$6:$R$305,0))</f>
        <v/>
      </c>
    </row>
    <row r="84">
      <c r="A84" s="13">
        <f>IF(ROW()-ROW($A$5)&gt;$C$3,"",ROW()-ROW($A$5))</f>
        <v/>
      </c>
      <c r="B84" s="17">
        <f>IF($N84="","",IF(INDEX('Deadline Log'!$G$6:$G$305,$N84)="","",INDEX('Deadline Log'!$G$6:$G$305,$N84)))</f>
        <v/>
      </c>
      <c r="C84" s="11">
        <f>IF($N84="","",INDEX('Deadline Log'!$K$6:$K$305,$N84))</f>
        <v/>
      </c>
      <c r="D84" s="9">
        <f>IF($N84="","",INDEX('Deadline Log'!$J$6:$J$305,$N84))</f>
        <v/>
      </c>
      <c r="E84" s="11">
        <f>IF($N84="","",IF(INDEX('Deadline Log'!$A$6:$A$305,$N84)="","",INDEX('Deadline Log'!$A$6:$A$305,$N84)))</f>
        <v/>
      </c>
      <c r="F84" s="11">
        <f>IF($N84="","",IF(INDEX('Deadline Log'!$B$6:$B$305,$N84)="","",INDEX('Deadline Log'!$B$6:$B$305,$N84)))</f>
        <v/>
      </c>
      <c r="G84" s="11">
        <f>IF($N84="","",IF(INDEX('Deadline Log'!$D$6:$D$305,$N84)="","",INDEX('Deadline Log'!$D$6:$D$305,$N84)))</f>
        <v/>
      </c>
      <c r="H84" s="17">
        <f>IF($N84="","",IF(INDEX('Deadline Log'!$E$6:$E$305,$N84)="","",INDEX('Deadline Log'!$E$6:$E$305,$N84)))</f>
        <v/>
      </c>
      <c r="I84" s="11">
        <f>IF($N84="","",IF(INDEX('Deadline Log'!$F$6:$F$305,$N84)="","",INDEX('Deadline Log'!$F$6:$F$305,$N84)))</f>
        <v/>
      </c>
      <c r="J84" s="11">
        <f>IF($N84="","",IF(INDEX('Deadline Log'!$L$6:$L$305,$N84)="","",INDEX('Deadline Log'!$L$6:$L$305,$N84)))</f>
        <v/>
      </c>
      <c r="K84" s="11">
        <f>IF($N84="","",IF(INDEX('Deadline Log'!$M$6:$M$305,$N84)="","",INDEX('Deadline Log'!$M$6:$M$305,$N84)))</f>
        <v/>
      </c>
      <c r="L84" s="11">
        <f>IF($N84="","",IF(INDEX('Deadline Log'!$O$6:$O$305,$N84)="","",INDEX('Deadline Log'!$O$6:$O$305,$N84)))</f>
        <v/>
      </c>
      <c r="M84" s="12">
        <f>IF(A84="","",SMALL('Deadline Log'!$R$6:$R$305,A84))</f>
        <v/>
      </c>
      <c r="N84" s="9">
        <f>IF(M84="","",MATCH(M84,'Deadline Log'!$R$6:$R$305,0))</f>
        <v/>
      </c>
    </row>
    <row r="85">
      <c r="A85" s="13">
        <f>IF(ROW()-ROW($A$5)&gt;$C$3,"",ROW()-ROW($A$5))</f>
        <v/>
      </c>
      <c r="B85" s="17">
        <f>IF($N85="","",IF(INDEX('Deadline Log'!$G$6:$G$305,$N85)="","",INDEX('Deadline Log'!$G$6:$G$305,$N85)))</f>
        <v/>
      </c>
      <c r="C85" s="11">
        <f>IF($N85="","",INDEX('Deadline Log'!$K$6:$K$305,$N85))</f>
        <v/>
      </c>
      <c r="D85" s="9">
        <f>IF($N85="","",INDEX('Deadline Log'!$J$6:$J$305,$N85))</f>
        <v/>
      </c>
      <c r="E85" s="11">
        <f>IF($N85="","",IF(INDEX('Deadline Log'!$A$6:$A$305,$N85)="","",INDEX('Deadline Log'!$A$6:$A$305,$N85)))</f>
        <v/>
      </c>
      <c r="F85" s="11">
        <f>IF($N85="","",IF(INDEX('Deadline Log'!$B$6:$B$305,$N85)="","",INDEX('Deadline Log'!$B$6:$B$305,$N85)))</f>
        <v/>
      </c>
      <c r="G85" s="11">
        <f>IF($N85="","",IF(INDEX('Deadline Log'!$D$6:$D$305,$N85)="","",INDEX('Deadline Log'!$D$6:$D$305,$N85)))</f>
        <v/>
      </c>
      <c r="H85" s="17">
        <f>IF($N85="","",IF(INDEX('Deadline Log'!$E$6:$E$305,$N85)="","",INDEX('Deadline Log'!$E$6:$E$305,$N85)))</f>
        <v/>
      </c>
      <c r="I85" s="11">
        <f>IF($N85="","",IF(INDEX('Deadline Log'!$F$6:$F$305,$N85)="","",INDEX('Deadline Log'!$F$6:$F$305,$N85)))</f>
        <v/>
      </c>
      <c r="J85" s="11">
        <f>IF($N85="","",IF(INDEX('Deadline Log'!$L$6:$L$305,$N85)="","",INDEX('Deadline Log'!$L$6:$L$305,$N85)))</f>
        <v/>
      </c>
      <c r="K85" s="11">
        <f>IF($N85="","",IF(INDEX('Deadline Log'!$M$6:$M$305,$N85)="","",INDEX('Deadline Log'!$M$6:$M$305,$N85)))</f>
        <v/>
      </c>
      <c r="L85" s="11">
        <f>IF($N85="","",IF(INDEX('Deadline Log'!$O$6:$O$305,$N85)="","",INDEX('Deadline Log'!$O$6:$O$305,$N85)))</f>
        <v/>
      </c>
      <c r="M85" s="12">
        <f>IF(A85="","",SMALL('Deadline Log'!$R$6:$R$305,A85))</f>
        <v/>
      </c>
      <c r="N85" s="9">
        <f>IF(M85="","",MATCH(M85,'Deadline Log'!$R$6:$R$305,0))</f>
        <v/>
      </c>
    </row>
    <row r="86">
      <c r="A86" s="13">
        <f>IF(ROW()-ROW($A$5)&gt;$C$3,"",ROW()-ROW($A$5))</f>
        <v/>
      </c>
      <c r="B86" s="17">
        <f>IF($N86="","",IF(INDEX('Deadline Log'!$G$6:$G$305,$N86)="","",INDEX('Deadline Log'!$G$6:$G$305,$N86)))</f>
        <v/>
      </c>
      <c r="C86" s="11">
        <f>IF($N86="","",INDEX('Deadline Log'!$K$6:$K$305,$N86))</f>
        <v/>
      </c>
      <c r="D86" s="9">
        <f>IF($N86="","",INDEX('Deadline Log'!$J$6:$J$305,$N86))</f>
        <v/>
      </c>
      <c r="E86" s="11">
        <f>IF($N86="","",IF(INDEX('Deadline Log'!$A$6:$A$305,$N86)="","",INDEX('Deadline Log'!$A$6:$A$305,$N86)))</f>
        <v/>
      </c>
      <c r="F86" s="11">
        <f>IF($N86="","",IF(INDEX('Deadline Log'!$B$6:$B$305,$N86)="","",INDEX('Deadline Log'!$B$6:$B$305,$N86)))</f>
        <v/>
      </c>
      <c r="G86" s="11">
        <f>IF($N86="","",IF(INDEX('Deadline Log'!$D$6:$D$305,$N86)="","",INDEX('Deadline Log'!$D$6:$D$305,$N86)))</f>
        <v/>
      </c>
      <c r="H86" s="17">
        <f>IF($N86="","",IF(INDEX('Deadline Log'!$E$6:$E$305,$N86)="","",INDEX('Deadline Log'!$E$6:$E$305,$N86)))</f>
        <v/>
      </c>
      <c r="I86" s="11">
        <f>IF($N86="","",IF(INDEX('Deadline Log'!$F$6:$F$305,$N86)="","",INDEX('Deadline Log'!$F$6:$F$305,$N86)))</f>
        <v/>
      </c>
      <c r="J86" s="11">
        <f>IF($N86="","",IF(INDEX('Deadline Log'!$L$6:$L$305,$N86)="","",INDEX('Deadline Log'!$L$6:$L$305,$N86)))</f>
        <v/>
      </c>
      <c r="K86" s="11">
        <f>IF($N86="","",IF(INDEX('Deadline Log'!$M$6:$M$305,$N86)="","",INDEX('Deadline Log'!$M$6:$M$305,$N86)))</f>
        <v/>
      </c>
      <c r="L86" s="11">
        <f>IF($N86="","",IF(INDEX('Deadline Log'!$O$6:$O$305,$N86)="","",INDEX('Deadline Log'!$O$6:$O$305,$N86)))</f>
        <v/>
      </c>
      <c r="M86" s="12">
        <f>IF(A86="","",SMALL('Deadline Log'!$R$6:$R$305,A86))</f>
        <v/>
      </c>
      <c r="N86" s="9">
        <f>IF(M86="","",MATCH(M86,'Deadline Log'!$R$6:$R$305,0))</f>
        <v/>
      </c>
    </row>
    <row r="87">
      <c r="A87" s="13">
        <f>IF(ROW()-ROW($A$5)&gt;$C$3,"",ROW()-ROW($A$5))</f>
        <v/>
      </c>
      <c r="B87" s="17">
        <f>IF($N87="","",IF(INDEX('Deadline Log'!$G$6:$G$305,$N87)="","",INDEX('Deadline Log'!$G$6:$G$305,$N87)))</f>
        <v/>
      </c>
      <c r="C87" s="11">
        <f>IF($N87="","",INDEX('Deadline Log'!$K$6:$K$305,$N87))</f>
        <v/>
      </c>
      <c r="D87" s="9">
        <f>IF($N87="","",INDEX('Deadline Log'!$J$6:$J$305,$N87))</f>
        <v/>
      </c>
      <c r="E87" s="11">
        <f>IF($N87="","",IF(INDEX('Deadline Log'!$A$6:$A$305,$N87)="","",INDEX('Deadline Log'!$A$6:$A$305,$N87)))</f>
        <v/>
      </c>
      <c r="F87" s="11">
        <f>IF($N87="","",IF(INDEX('Deadline Log'!$B$6:$B$305,$N87)="","",INDEX('Deadline Log'!$B$6:$B$305,$N87)))</f>
        <v/>
      </c>
      <c r="G87" s="11">
        <f>IF($N87="","",IF(INDEX('Deadline Log'!$D$6:$D$305,$N87)="","",INDEX('Deadline Log'!$D$6:$D$305,$N87)))</f>
        <v/>
      </c>
      <c r="H87" s="17">
        <f>IF($N87="","",IF(INDEX('Deadline Log'!$E$6:$E$305,$N87)="","",INDEX('Deadline Log'!$E$6:$E$305,$N87)))</f>
        <v/>
      </c>
      <c r="I87" s="11">
        <f>IF($N87="","",IF(INDEX('Deadline Log'!$F$6:$F$305,$N87)="","",INDEX('Deadline Log'!$F$6:$F$305,$N87)))</f>
        <v/>
      </c>
      <c r="J87" s="11">
        <f>IF($N87="","",IF(INDEX('Deadline Log'!$L$6:$L$305,$N87)="","",INDEX('Deadline Log'!$L$6:$L$305,$N87)))</f>
        <v/>
      </c>
      <c r="K87" s="11">
        <f>IF($N87="","",IF(INDEX('Deadline Log'!$M$6:$M$305,$N87)="","",INDEX('Deadline Log'!$M$6:$M$305,$N87)))</f>
        <v/>
      </c>
      <c r="L87" s="11">
        <f>IF($N87="","",IF(INDEX('Deadline Log'!$O$6:$O$305,$N87)="","",INDEX('Deadline Log'!$O$6:$O$305,$N87)))</f>
        <v/>
      </c>
      <c r="M87" s="12">
        <f>IF(A87="","",SMALL('Deadline Log'!$R$6:$R$305,A87))</f>
        <v/>
      </c>
      <c r="N87" s="9">
        <f>IF(M87="","",MATCH(M87,'Deadline Log'!$R$6:$R$305,0))</f>
        <v/>
      </c>
    </row>
    <row r="88">
      <c r="A88" s="13">
        <f>IF(ROW()-ROW($A$5)&gt;$C$3,"",ROW()-ROW($A$5))</f>
        <v/>
      </c>
      <c r="B88" s="17">
        <f>IF($N88="","",IF(INDEX('Deadline Log'!$G$6:$G$305,$N88)="","",INDEX('Deadline Log'!$G$6:$G$305,$N88)))</f>
        <v/>
      </c>
      <c r="C88" s="11">
        <f>IF($N88="","",INDEX('Deadline Log'!$K$6:$K$305,$N88))</f>
        <v/>
      </c>
      <c r="D88" s="9">
        <f>IF($N88="","",INDEX('Deadline Log'!$J$6:$J$305,$N88))</f>
        <v/>
      </c>
      <c r="E88" s="11">
        <f>IF($N88="","",IF(INDEX('Deadline Log'!$A$6:$A$305,$N88)="","",INDEX('Deadline Log'!$A$6:$A$305,$N88)))</f>
        <v/>
      </c>
      <c r="F88" s="11">
        <f>IF($N88="","",IF(INDEX('Deadline Log'!$B$6:$B$305,$N88)="","",INDEX('Deadline Log'!$B$6:$B$305,$N88)))</f>
        <v/>
      </c>
      <c r="G88" s="11">
        <f>IF($N88="","",IF(INDEX('Deadline Log'!$D$6:$D$305,$N88)="","",INDEX('Deadline Log'!$D$6:$D$305,$N88)))</f>
        <v/>
      </c>
      <c r="H88" s="17">
        <f>IF($N88="","",IF(INDEX('Deadline Log'!$E$6:$E$305,$N88)="","",INDEX('Deadline Log'!$E$6:$E$305,$N88)))</f>
        <v/>
      </c>
      <c r="I88" s="11">
        <f>IF($N88="","",IF(INDEX('Deadline Log'!$F$6:$F$305,$N88)="","",INDEX('Deadline Log'!$F$6:$F$305,$N88)))</f>
        <v/>
      </c>
      <c r="J88" s="11">
        <f>IF($N88="","",IF(INDEX('Deadline Log'!$L$6:$L$305,$N88)="","",INDEX('Deadline Log'!$L$6:$L$305,$N88)))</f>
        <v/>
      </c>
      <c r="K88" s="11">
        <f>IF($N88="","",IF(INDEX('Deadline Log'!$M$6:$M$305,$N88)="","",INDEX('Deadline Log'!$M$6:$M$305,$N88)))</f>
        <v/>
      </c>
      <c r="L88" s="11">
        <f>IF($N88="","",IF(INDEX('Deadline Log'!$O$6:$O$305,$N88)="","",INDEX('Deadline Log'!$O$6:$O$305,$N88)))</f>
        <v/>
      </c>
      <c r="M88" s="12">
        <f>IF(A88="","",SMALL('Deadline Log'!$R$6:$R$305,A88))</f>
        <v/>
      </c>
      <c r="N88" s="9">
        <f>IF(M88="","",MATCH(M88,'Deadline Log'!$R$6:$R$305,0))</f>
        <v/>
      </c>
    </row>
    <row r="89">
      <c r="A89" s="13">
        <f>IF(ROW()-ROW($A$5)&gt;$C$3,"",ROW()-ROW($A$5))</f>
        <v/>
      </c>
      <c r="B89" s="17">
        <f>IF($N89="","",IF(INDEX('Deadline Log'!$G$6:$G$305,$N89)="","",INDEX('Deadline Log'!$G$6:$G$305,$N89)))</f>
        <v/>
      </c>
      <c r="C89" s="11">
        <f>IF($N89="","",INDEX('Deadline Log'!$K$6:$K$305,$N89))</f>
        <v/>
      </c>
      <c r="D89" s="9">
        <f>IF($N89="","",INDEX('Deadline Log'!$J$6:$J$305,$N89))</f>
        <v/>
      </c>
      <c r="E89" s="11">
        <f>IF($N89="","",IF(INDEX('Deadline Log'!$A$6:$A$305,$N89)="","",INDEX('Deadline Log'!$A$6:$A$305,$N89)))</f>
        <v/>
      </c>
      <c r="F89" s="11">
        <f>IF($N89="","",IF(INDEX('Deadline Log'!$B$6:$B$305,$N89)="","",INDEX('Deadline Log'!$B$6:$B$305,$N89)))</f>
        <v/>
      </c>
      <c r="G89" s="11">
        <f>IF($N89="","",IF(INDEX('Deadline Log'!$D$6:$D$305,$N89)="","",INDEX('Deadline Log'!$D$6:$D$305,$N89)))</f>
        <v/>
      </c>
      <c r="H89" s="17">
        <f>IF($N89="","",IF(INDEX('Deadline Log'!$E$6:$E$305,$N89)="","",INDEX('Deadline Log'!$E$6:$E$305,$N89)))</f>
        <v/>
      </c>
      <c r="I89" s="11">
        <f>IF($N89="","",IF(INDEX('Deadline Log'!$F$6:$F$305,$N89)="","",INDEX('Deadline Log'!$F$6:$F$305,$N89)))</f>
        <v/>
      </c>
      <c r="J89" s="11">
        <f>IF($N89="","",IF(INDEX('Deadline Log'!$L$6:$L$305,$N89)="","",INDEX('Deadline Log'!$L$6:$L$305,$N89)))</f>
        <v/>
      </c>
      <c r="K89" s="11">
        <f>IF($N89="","",IF(INDEX('Deadline Log'!$M$6:$M$305,$N89)="","",INDEX('Deadline Log'!$M$6:$M$305,$N89)))</f>
        <v/>
      </c>
      <c r="L89" s="11">
        <f>IF($N89="","",IF(INDEX('Deadline Log'!$O$6:$O$305,$N89)="","",INDEX('Deadline Log'!$O$6:$O$305,$N89)))</f>
        <v/>
      </c>
      <c r="M89" s="12">
        <f>IF(A89="","",SMALL('Deadline Log'!$R$6:$R$305,A89))</f>
        <v/>
      </c>
      <c r="N89" s="9">
        <f>IF(M89="","",MATCH(M89,'Deadline Log'!$R$6:$R$305,0))</f>
        <v/>
      </c>
    </row>
    <row r="90">
      <c r="A90" s="13">
        <f>IF(ROW()-ROW($A$5)&gt;$C$3,"",ROW()-ROW($A$5))</f>
        <v/>
      </c>
      <c r="B90" s="17">
        <f>IF($N90="","",IF(INDEX('Deadline Log'!$G$6:$G$305,$N90)="","",INDEX('Deadline Log'!$G$6:$G$305,$N90)))</f>
        <v/>
      </c>
      <c r="C90" s="11">
        <f>IF($N90="","",INDEX('Deadline Log'!$K$6:$K$305,$N90))</f>
        <v/>
      </c>
      <c r="D90" s="9">
        <f>IF($N90="","",INDEX('Deadline Log'!$J$6:$J$305,$N90))</f>
        <v/>
      </c>
      <c r="E90" s="11">
        <f>IF($N90="","",IF(INDEX('Deadline Log'!$A$6:$A$305,$N90)="","",INDEX('Deadline Log'!$A$6:$A$305,$N90)))</f>
        <v/>
      </c>
      <c r="F90" s="11">
        <f>IF($N90="","",IF(INDEX('Deadline Log'!$B$6:$B$305,$N90)="","",INDEX('Deadline Log'!$B$6:$B$305,$N90)))</f>
        <v/>
      </c>
      <c r="G90" s="11">
        <f>IF($N90="","",IF(INDEX('Deadline Log'!$D$6:$D$305,$N90)="","",INDEX('Deadline Log'!$D$6:$D$305,$N90)))</f>
        <v/>
      </c>
      <c r="H90" s="17">
        <f>IF($N90="","",IF(INDEX('Deadline Log'!$E$6:$E$305,$N90)="","",INDEX('Deadline Log'!$E$6:$E$305,$N90)))</f>
        <v/>
      </c>
      <c r="I90" s="11">
        <f>IF($N90="","",IF(INDEX('Deadline Log'!$F$6:$F$305,$N90)="","",INDEX('Deadline Log'!$F$6:$F$305,$N90)))</f>
        <v/>
      </c>
      <c r="J90" s="11">
        <f>IF($N90="","",IF(INDEX('Deadline Log'!$L$6:$L$305,$N90)="","",INDEX('Deadline Log'!$L$6:$L$305,$N90)))</f>
        <v/>
      </c>
      <c r="K90" s="11">
        <f>IF($N90="","",IF(INDEX('Deadline Log'!$M$6:$M$305,$N90)="","",INDEX('Deadline Log'!$M$6:$M$305,$N90)))</f>
        <v/>
      </c>
      <c r="L90" s="11">
        <f>IF($N90="","",IF(INDEX('Deadline Log'!$O$6:$O$305,$N90)="","",INDEX('Deadline Log'!$O$6:$O$305,$N90)))</f>
        <v/>
      </c>
      <c r="M90" s="12">
        <f>IF(A90="","",SMALL('Deadline Log'!$R$6:$R$305,A90))</f>
        <v/>
      </c>
      <c r="N90" s="9">
        <f>IF(M90="","",MATCH(M90,'Deadline Log'!$R$6:$R$305,0))</f>
        <v/>
      </c>
    </row>
    <row r="91">
      <c r="A91" s="13">
        <f>IF(ROW()-ROW($A$5)&gt;$C$3,"",ROW()-ROW($A$5))</f>
        <v/>
      </c>
      <c r="B91" s="17">
        <f>IF($N91="","",IF(INDEX('Deadline Log'!$G$6:$G$305,$N91)="","",INDEX('Deadline Log'!$G$6:$G$305,$N91)))</f>
        <v/>
      </c>
      <c r="C91" s="11">
        <f>IF($N91="","",INDEX('Deadline Log'!$K$6:$K$305,$N91))</f>
        <v/>
      </c>
      <c r="D91" s="9">
        <f>IF($N91="","",INDEX('Deadline Log'!$J$6:$J$305,$N91))</f>
        <v/>
      </c>
      <c r="E91" s="11">
        <f>IF($N91="","",IF(INDEX('Deadline Log'!$A$6:$A$305,$N91)="","",INDEX('Deadline Log'!$A$6:$A$305,$N91)))</f>
        <v/>
      </c>
      <c r="F91" s="11">
        <f>IF($N91="","",IF(INDEX('Deadline Log'!$B$6:$B$305,$N91)="","",INDEX('Deadline Log'!$B$6:$B$305,$N91)))</f>
        <v/>
      </c>
      <c r="G91" s="11">
        <f>IF($N91="","",IF(INDEX('Deadline Log'!$D$6:$D$305,$N91)="","",INDEX('Deadline Log'!$D$6:$D$305,$N91)))</f>
        <v/>
      </c>
      <c r="H91" s="17">
        <f>IF($N91="","",IF(INDEX('Deadline Log'!$E$6:$E$305,$N91)="","",INDEX('Deadline Log'!$E$6:$E$305,$N91)))</f>
        <v/>
      </c>
      <c r="I91" s="11">
        <f>IF($N91="","",IF(INDEX('Deadline Log'!$F$6:$F$305,$N91)="","",INDEX('Deadline Log'!$F$6:$F$305,$N91)))</f>
        <v/>
      </c>
      <c r="J91" s="11">
        <f>IF($N91="","",IF(INDEX('Deadline Log'!$L$6:$L$305,$N91)="","",INDEX('Deadline Log'!$L$6:$L$305,$N91)))</f>
        <v/>
      </c>
      <c r="K91" s="11">
        <f>IF($N91="","",IF(INDEX('Deadline Log'!$M$6:$M$305,$N91)="","",INDEX('Deadline Log'!$M$6:$M$305,$N91)))</f>
        <v/>
      </c>
      <c r="L91" s="11">
        <f>IF($N91="","",IF(INDEX('Deadline Log'!$O$6:$O$305,$N91)="","",INDEX('Deadline Log'!$O$6:$O$305,$N91)))</f>
        <v/>
      </c>
      <c r="M91" s="12">
        <f>IF(A91="","",SMALL('Deadline Log'!$R$6:$R$305,A91))</f>
        <v/>
      </c>
      <c r="N91" s="9">
        <f>IF(M91="","",MATCH(M91,'Deadline Log'!$R$6:$R$305,0))</f>
        <v/>
      </c>
    </row>
    <row r="92">
      <c r="A92" s="13">
        <f>IF(ROW()-ROW($A$5)&gt;$C$3,"",ROW()-ROW($A$5))</f>
        <v/>
      </c>
      <c r="B92" s="17">
        <f>IF($N92="","",IF(INDEX('Deadline Log'!$G$6:$G$305,$N92)="","",INDEX('Deadline Log'!$G$6:$G$305,$N92)))</f>
        <v/>
      </c>
      <c r="C92" s="11">
        <f>IF($N92="","",INDEX('Deadline Log'!$K$6:$K$305,$N92))</f>
        <v/>
      </c>
      <c r="D92" s="9">
        <f>IF($N92="","",INDEX('Deadline Log'!$J$6:$J$305,$N92))</f>
        <v/>
      </c>
      <c r="E92" s="11">
        <f>IF($N92="","",IF(INDEX('Deadline Log'!$A$6:$A$305,$N92)="","",INDEX('Deadline Log'!$A$6:$A$305,$N92)))</f>
        <v/>
      </c>
      <c r="F92" s="11">
        <f>IF($N92="","",IF(INDEX('Deadline Log'!$B$6:$B$305,$N92)="","",INDEX('Deadline Log'!$B$6:$B$305,$N92)))</f>
        <v/>
      </c>
      <c r="G92" s="11">
        <f>IF($N92="","",IF(INDEX('Deadline Log'!$D$6:$D$305,$N92)="","",INDEX('Deadline Log'!$D$6:$D$305,$N92)))</f>
        <v/>
      </c>
      <c r="H92" s="17">
        <f>IF($N92="","",IF(INDEX('Deadline Log'!$E$6:$E$305,$N92)="","",INDEX('Deadline Log'!$E$6:$E$305,$N92)))</f>
        <v/>
      </c>
      <c r="I92" s="11">
        <f>IF($N92="","",IF(INDEX('Deadline Log'!$F$6:$F$305,$N92)="","",INDEX('Deadline Log'!$F$6:$F$305,$N92)))</f>
        <v/>
      </c>
      <c r="J92" s="11">
        <f>IF($N92="","",IF(INDEX('Deadline Log'!$L$6:$L$305,$N92)="","",INDEX('Deadline Log'!$L$6:$L$305,$N92)))</f>
        <v/>
      </c>
      <c r="K92" s="11">
        <f>IF($N92="","",IF(INDEX('Deadline Log'!$M$6:$M$305,$N92)="","",INDEX('Deadline Log'!$M$6:$M$305,$N92)))</f>
        <v/>
      </c>
      <c r="L92" s="11">
        <f>IF($N92="","",IF(INDEX('Deadline Log'!$O$6:$O$305,$N92)="","",INDEX('Deadline Log'!$O$6:$O$305,$N92)))</f>
        <v/>
      </c>
      <c r="M92" s="12">
        <f>IF(A92="","",SMALL('Deadline Log'!$R$6:$R$305,A92))</f>
        <v/>
      </c>
      <c r="N92" s="9">
        <f>IF(M92="","",MATCH(M92,'Deadline Log'!$R$6:$R$305,0))</f>
        <v/>
      </c>
    </row>
    <row r="93">
      <c r="A93" s="13">
        <f>IF(ROW()-ROW($A$5)&gt;$C$3,"",ROW()-ROW($A$5))</f>
        <v/>
      </c>
      <c r="B93" s="17">
        <f>IF($N93="","",IF(INDEX('Deadline Log'!$G$6:$G$305,$N93)="","",INDEX('Deadline Log'!$G$6:$G$305,$N93)))</f>
        <v/>
      </c>
      <c r="C93" s="11">
        <f>IF($N93="","",INDEX('Deadline Log'!$K$6:$K$305,$N93))</f>
        <v/>
      </c>
      <c r="D93" s="9">
        <f>IF($N93="","",INDEX('Deadline Log'!$J$6:$J$305,$N93))</f>
        <v/>
      </c>
      <c r="E93" s="11">
        <f>IF($N93="","",IF(INDEX('Deadline Log'!$A$6:$A$305,$N93)="","",INDEX('Deadline Log'!$A$6:$A$305,$N93)))</f>
        <v/>
      </c>
      <c r="F93" s="11">
        <f>IF($N93="","",IF(INDEX('Deadline Log'!$B$6:$B$305,$N93)="","",INDEX('Deadline Log'!$B$6:$B$305,$N93)))</f>
        <v/>
      </c>
      <c r="G93" s="11">
        <f>IF($N93="","",IF(INDEX('Deadline Log'!$D$6:$D$305,$N93)="","",INDEX('Deadline Log'!$D$6:$D$305,$N93)))</f>
        <v/>
      </c>
      <c r="H93" s="17">
        <f>IF($N93="","",IF(INDEX('Deadline Log'!$E$6:$E$305,$N93)="","",INDEX('Deadline Log'!$E$6:$E$305,$N93)))</f>
        <v/>
      </c>
      <c r="I93" s="11">
        <f>IF($N93="","",IF(INDEX('Deadline Log'!$F$6:$F$305,$N93)="","",INDEX('Deadline Log'!$F$6:$F$305,$N93)))</f>
        <v/>
      </c>
      <c r="J93" s="11">
        <f>IF($N93="","",IF(INDEX('Deadline Log'!$L$6:$L$305,$N93)="","",INDEX('Deadline Log'!$L$6:$L$305,$N93)))</f>
        <v/>
      </c>
      <c r="K93" s="11">
        <f>IF($N93="","",IF(INDEX('Deadline Log'!$M$6:$M$305,$N93)="","",INDEX('Deadline Log'!$M$6:$M$305,$N93)))</f>
        <v/>
      </c>
      <c r="L93" s="11">
        <f>IF($N93="","",IF(INDEX('Deadline Log'!$O$6:$O$305,$N93)="","",INDEX('Deadline Log'!$O$6:$O$305,$N93)))</f>
        <v/>
      </c>
      <c r="M93" s="12">
        <f>IF(A93="","",SMALL('Deadline Log'!$R$6:$R$305,A93))</f>
        <v/>
      </c>
      <c r="N93" s="9">
        <f>IF(M93="","",MATCH(M93,'Deadline Log'!$R$6:$R$305,0))</f>
        <v/>
      </c>
    </row>
    <row r="94">
      <c r="A94" s="13">
        <f>IF(ROW()-ROW($A$5)&gt;$C$3,"",ROW()-ROW($A$5))</f>
        <v/>
      </c>
      <c r="B94" s="17">
        <f>IF($N94="","",IF(INDEX('Deadline Log'!$G$6:$G$305,$N94)="","",INDEX('Deadline Log'!$G$6:$G$305,$N94)))</f>
        <v/>
      </c>
      <c r="C94" s="11">
        <f>IF($N94="","",INDEX('Deadline Log'!$K$6:$K$305,$N94))</f>
        <v/>
      </c>
      <c r="D94" s="9">
        <f>IF($N94="","",INDEX('Deadline Log'!$J$6:$J$305,$N94))</f>
        <v/>
      </c>
      <c r="E94" s="11">
        <f>IF($N94="","",IF(INDEX('Deadline Log'!$A$6:$A$305,$N94)="","",INDEX('Deadline Log'!$A$6:$A$305,$N94)))</f>
        <v/>
      </c>
      <c r="F94" s="11">
        <f>IF($N94="","",IF(INDEX('Deadline Log'!$B$6:$B$305,$N94)="","",INDEX('Deadline Log'!$B$6:$B$305,$N94)))</f>
        <v/>
      </c>
      <c r="G94" s="11">
        <f>IF($N94="","",IF(INDEX('Deadline Log'!$D$6:$D$305,$N94)="","",INDEX('Deadline Log'!$D$6:$D$305,$N94)))</f>
        <v/>
      </c>
      <c r="H94" s="17">
        <f>IF($N94="","",IF(INDEX('Deadline Log'!$E$6:$E$305,$N94)="","",INDEX('Deadline Log'!$E$6:$E$305,$N94)))</f>
        <v/>
      </c>
      <c r="I94" s="11">
        <f>IF($N94="","",IF(INDEX('Deadline Log'!$F$6:$F$305,$N94)="","",INDEX('Deadline Log'!$F$6:$F$305,$N94)))</f>
        <v/>
      </c>
      <c r="J94" s="11">
        <f>IF($N94="","",IF(INDEX('Deadline Log'!$L$6:$L$305,$N94)="","",INDEX('Deadline Log'!$L$6:$L$305,$N94)))</f>
        <v/>
      </c>
      <c r="K94" s="11">
        <f>IF($N94="","",IF(INDEX('Deadline Log'!$M$6:$M$305,$N94)="","",INDEX('Deadline Log'!$M$6:$M$305,$N94)))</f>
        <v/>
      </c>
      <c r="L94" s="11">
        <f>IF($N94="","",IF(INDEX('Deadline Log'!$O$6:$O$305,$N94)="","",INDEX('Deadline Log'!$O$6:$O$305,$N94)))</f>
        <v/>
      </c>
      <c r="M94" s="12">
        <f>IF(A94="","",SMALL('Deadline Log'!$R$6:$R$305,A94))</f>
        <v/>
      </c>
      <c r="N94" s="9">
        <f>IF(M94="","",MATCH(M94,'Deadline Log'!$R$6:$R$305,0))</f>
        <v/>
      </c>
    </row>
    <row r="95">
      <c r="A95" s="13">
        <f>IF(ROW()-ROW($A$5)&gt;$C$3,"",ROW()-ROW($A$5))</f>
        <v/>
      </c>
      <c r="B95" s="17">
        <f>IF($N95="","",IF(INDEX('Deadline Log'!$G$6:$G$305,$N95)="","",INDEX('Deadline Log'!$G$6:$G$305,$N95)))</f>
        <v/>
      </c>
      <c r="C95" s="11">
        <f>IF($N95="","",INDEX('Deadline Log'!$K$6:$K$305,$N95))</f>
        <v/>
      </c>
      <c r="D95" s="9">
        <f>IF($N95="","",INDEX('Deadline Log'!$J$6:$J$305,$N95))</f>
        <v/>
      </c>
      <c r="E95" s="11">
        <f>IF($N95="","",IF(INDEX('Deadline Log'!$A$6:$A$305,$N95)="","",INDEX('Deadline Log'!$A$6:$A$305,$N95)))</f>
        <v/>
      </c>
      <c r="F95" s="11">
        <f>IF($N95="","",IF(INDEX('Deadline Log'!$B$6:$B$305,$N95)="","",INDEX('Deadline Log'!$B$6:$B$305,$N95)))</f>
        <v/>
      </c>
      <c r="G95" s="11">
        <f>IF($N95="","",IF(INDEX('Deadline Log'!$D$6:$D$305,$N95)="","",INDEX('Deadline Log'!$D$6:$D$305,$N95)))</f>
        <v/>
      </c>
      <c r="H95" s="17">
        <f>IF($N95="","",IF(INDEX('Deadline Log'!$E$6:$E$305,$N95)="","",INDEX('Deadline Log'!$E$6:$E$305,$N95)))</f>
        <v/>
      </c>
      <c r="I95" s="11">
        <f>IF($N95="","",IF(INDEX('Deadline Log'!$F$6:$F$305,$N95)="","",INDEX('Deadline Log'!$F$6:$F$305,$N95)))</f>
        <v/>
      </c>
      <c r="J95" s="11">
        <f>IF($N95="","",IF(INDEX('Deadline Log'!$L$6:$L$305,$N95)="","",INDEX('Deadline Log'!$L$6:$L$305,$N95)))</f>
        <v/>
      </c>
      <c r="K95" s="11">
        <f>IF($N95="","",IF(INDEX('Deadline Log'!$M$6:$M$305,$N95)="","",INDEX('Deadline Log'!$M$6:$M$305,$N95)))</f>
        <v/>
      </c>
      <c r="L95" s="11">
        <f>IF($N95="","",IF(INDEX('Deadline Log'!$O$6:$O$305,$N95)="","",INDEX('Deadline Log'!$O$6:$O$305,$N95)))</f>
        <v/>
      </c>
      <c r="M95" s="12">
        <f>IF(A95="","",SMALL('Deadline Log'!$R$6:$R$305,A95))</f>
        <v/>
      </c>
      <c r="N95" s="9">
        <f>IF(M95="","",MATCH(M95,'Deadline Log'!$R$6:$R$305,0))</f>
        <v/>
      </c>
    </row>
    <row r="96">
      <c r="A96" s="13">
        <f>IF(ROW()-ROW($A$5)&gt;$C$3,"",ROW()-ROW($A$5))</f>
        <v/>
      </c>
      <c r="B96" s="17">
        <f>IF($N96="","",IF(INDEX('Deadline Log'!$G$6:$G$305,$N96)="","",INDEX('Deadline Log'!$G$6:$G$305,$N96)))</f>
        <v/>
      </c>
      <c r="C96" s="11">
        <f>IF($N96="","",INDEX('Deadline Log'!$K$6:$K$305,$N96))</f>
        <v/>
      </c>
      <c r="D96" s="9">
        <f>IF($N96="","",INDEX('Deadline Log'!$J$6:$J$305,$N96))</f>
        <v/>
      </c>
      <c r="E96" s="11">
        <f>IF($N96="","",IF(INDEX('Deadline Log'!$A$6:$A$305,$N96)="","",INDEX('Deadline Log'!$A$6:$A$305,$N96)))</f>
        <v/>
      </c>
      <c r="F96" s="11">
        <f>IF($N96="","",IF(INDEX('Deadline Log'!$B$6:$B$305,$N96)="","",INDEX('Deadline Log'!$B$6:$B$305,$N96)))</f>
        <v/>
      </c>
      <c r="G96" s="11">
        <f>IF($N96="","",IF(INDEX('Deadline Log'!$D$6:$D$305,$N96)="","",INDEX('Deadline Log'!$D$6:$D$305,$N96)))</f>
        <v/>
      </c>
      <c r="H96" s="17">
        <f>IF($N96="","",IF(INDEX('Deadline Log'!$E$6:$E$305,$N96)="","",INDEX('Deadline Log'!$E$6:$E$305,$N96)))</f>
        <v/>
      </c>
      <c r="I96" s="11">
        <f>IF($N96="","",IF(INDEX('Deadline Log'!$F$6:$F$305,$N96)="","",INDEX('Deadline Log'!$F$6:$F$305,$N96)))</f>
        <v/>
      </c>
      <c r="J96" s="11">
        <f>IF($N96="","",IF(INDEX('Deadline Log'!$L$6:$L$305,$N96)="","",INDEX('Deadline Log'!$L$6:$L$305,$N96)))</f>
        <v/>
      </c>
      <c r="K96" s="11">
        <f>IF($N96="","",IF(INDEX('Deadline Log'!$M$6:$M$305,$N96)="","",INDEX('Deadline Log'!$M$6:$M$305,$N96)))</f>
        <v/>
      </c>
      <c r="L96" s="11">
        <f>IF($N96="","",IF(INDEX('Deadline Log'!$O$6:$O$305,$N96)="","",INDEX('Deadline Log'!$O$6:$O$305,$N96)))</f>
        <v/>
      </c>
      <c r="M96" s="12">
        <f>IF(A96="","",SMALL('Deadline Log'!$R$6:$R$305,A96))</f>
        <v/>
      </c>
      <c r="N96" s="9">
        <f>IF(M96="","",MATCH(M96,'Deadline Log'!$R$6:$R$305,0))</f>
        <v/>
      </c>
    </row>
    <row r="97">
      <c r="A97" s="13">
        <f>IF(ROW()-ROW($A$5)&gt;$C$3,"",ROW()-ROW($A$5))</f>
        <v/>
      </c>
      <c r="B97" s="17">
        <f>IF($N97="","",IF(INDEX('Deadline Log'!$G$6:$G$305,$N97)="","",INDEX('Deadline Log'!$G$6:$G$305,$N97)))</f>
        <v/>
      </c>
      <c r="C97" s="11">
        <f>IF($N97="","",INDEX('Deadline Log'!$K$6:$K$305,$N97))</f>
        <v/>
      </c>
      <c r="D97" s="9">
        <f>IF($N97="","",INDEX('Deadline Log'!$J$6:$J$305,$N97))</f>
        <v/>
      </c>
      <c r="E97" s="11">
        <f>IF($N97="","",IF(INDEX('Deadline Log'!$A$6:$A$305,$N97)="","",INDEX('Deadline Log'!$A$6:$A$305,$N97)))</f>
        <v/>
      </c>
      <c r="F97" s="11">
        <f>IF($N97="","",IF(INDEX('Deadline Log'!$B$6:$B$305,$N97)="","",INDEX('Deadline Log'!$B$6:$B$305,$N97)))</f>
        <v/>
      </c>
      <c r="G97" s="11">
        <f>IF($N97="","",IF(INDEX('Deadline Log'!$D$6:$D$305,$N97)="","",INDEX('Deadline Log'!$D$6:$D$305,$N97)))</f>
        <v/>
      </c>
      <c r="H97" s="17">
        <f>IF($N97="","",IF(INDEX('Deadline Log'!$E$6:$E$305,$N97)="","",INDEX('Deadline Log'!$E$6:$E$305,$N97)))</f>
        <v/>
      </c>
      <c r="I97" s="11">
        <f>IF($N97="","",IF(INDEX('Deadline Log'!$F$6:$F$305,$N97)="","",INDEX('Deadline Log'!$F$6:$F$305,$N97)))</f>
        <v/>
      </c>
      <c r="J97" s="11">
        <f>IF($N97="","",IF(INDEX('Deadline Log'!$L$6:$L$305,$N97)="","",INDEX('Deadline Log'!$L$6:$L$305,$N97)))</f>
        <v/>
      </c>
      <c r="K97" s="11">
        <f>IF($N97="","",IF(INDEX('Deadline Log'!$M$6:$M$305,$N97)="","",INDEX('Deadline Log'!$M$6:$M$305,$N97)))</f>
        <v/>
      </c>
      <c r="L97" s="11">
        <f>IF($N97="","",IF(INDEX('Deadline Log'!$O$6:$O$305,$N97)="","",INDEX('Deadline Log'!$O$6:$O$305,$N97)))</f>
        <v/>
      </c>
      <c r="M97" s="12">
        <f>IF(A97="","",SMALL('Deadline Log'!$R$6:$R$305,A97))</f>
        <v/>
      </c>
      <c r="N97" s="9">
        <f>IF(M97="","",MATCH(M97,'Deadline Log'!$R$6:$R$305,0))</f>
        <v/>
      </c>
    </row>
    <row r="98">
      <c r="A98" s="13">
        <f>IF(ROW()-ROW($A$5)&gt;$C$3,"",ROW()-ROW($A$5))</f>
        <v/>
      </c>
      <c r="B98" s="17">
        <f>IF($N98="","",IF(INDEX('Deadline Log'!$G$6:$G$305,$N98)="","",INDEX('Deadline Log'!$G$6:$G$305,$N98)))</f>
        <v/>
      </c>
      <c r="C98" s="11">
        <f>IF($N98="","",INDEX('Deadline Log'!$K$6:$K$305,$N98))</f>
        <v/>
      </c>
      <c r="D98" s="9">
        <f>IF($N98="","",INDEX('Deadline Log'!$J$6:$J$305,$N98))</f>
        <v/>
      </c>
      <c r="E98" s="11">
        <f>IF($N98="","",IF(INDEX('Deadline Log'!$A$6:$A$305,$N98)="","",INDEX('Deadline Log'!$A$6:$A$305,$N98)))</f>
        <v/>
      </c>
      <c r="F98" s="11">
        <f>IF($N98="","",IF(INDEX('Deadline Log'!$B$6:$B$305,$N98)="","",INDEX('Deadline Log'!$B$6:$B$305,$N98)))</f>
        <v/>
      </c>
      <c r="G98" s="11">
        <f>IF($N98="","",IF(INDEX('Deadline Log'!$D$6:$D$305,$N98)="","",INDEX('Deadline Log'!$D$6:$D$305,$N98)))</f>
        <v/>
      </c>
      <c r="H98" s="17">
        <f>IF($N98="","",IF(INDEX('Deadline Log'!$E$6:$E$305,$N98)="","",INDEX('Deadline Log'!$E$6:$E$305,$N98)))</f>
        <v/>
      </c>
      <c r="I98" s="11">
        <f>IF($N98="","",IF(INDEX('Deadline Log'!$F$6:$F$305,$N98)="","",INDEX('Deadline Log'!$F$6:$F$305,$N98)))</f>
        <v/>
      </c>
      <c r="J98" s="11">
        <f>IF($N98="","",IF(INDEX('Deadline Log'!$L$6:$L$305,$N98)="","",INDEX('Deadline Log'!$L$6:$L$305,$N98)))</f>
        <v/>
      </c>
      <c r="K98" s="11">
        <f>IF($N98="","",IF(INDEX('Deadline Log'!$M$6:$M$305,$N98)="","",INDEX('Deadline Log'!$M$6:$M$305,$N98)))</f>
        <v/>
      </c>
      <c r="L98" s="11">
        <f>IF($N98="","",IF(INDEX('Deadline Log'!$O$6:$O$305,$N98)="","",INDEX('Deadline Log'!$O$6:$O$305,$N98)))</f>
        <v/>
      </c>
      <c r="M98" s="12">
        <f>IF(A98="","",SMALL('Deadline Log'!$R$6:$R$305,A98))</f>
        <v/>
      </c>
      <c r="N98" s="9">
        <f>IF(M98="","",MATCH(M98,'Deadline Log'!$R$6:$R$305,0))</f>
        <v/>
      </c>
    </row>
    <row r="99">
      <c r="A99" s="13">
        <f>IF(ROW()-ROW($A$5)&gt;$C$3,"",ROW()-ROW($A$5))</f>
        <v/>
      </c>
      <c r="B99" s="17">
        <f>IF($N99="","",IF(INDEX('Deadline Log'!$G$6:$G$305,$N99)="","",INDEX('Deadline Log'!$G$6:$G$305,$N99)))</f>
        <v/>
      </c>
      <c r="C99" s="11">
        <f>IF($N99="","",INDEX('Deadline Log'!$K$6:$K$305,$N99))</f>
        <v/>
      </c>
      <c r="D99" s="9">
        <f>IF($N99="","",INDEX('Deadline Log'!$J$6:$J$305,$N99))</f>
        <v/>
      </c>
      <c r="E99" s="11">
        <f>IF($N99="","",IF(INDEX('Deadline Log'!$A$6:$A$305,$N99)="","",INDEX('Deadline Log'!$A$6:$A$305,$N99)))</f>
        <v/>
      </c>
      <c r="F99" s="11">
        <f>IF($N99="","",IF(INDEX('Deadline Log'!$B$6:$B$305,$N99)="","",INDEX('Deadline Log'!$B$6:$B$305,$N99)))</f>
        <v/>
      </c>
      <c r="G99" s="11">
        <f>IF($N99="","",IF(INDEX('Deadline Log'!$D$6:$D$305,$N99)="","",INDEX('Deadline Log'!$D$6:$D$305,$N99)))</f>
        <v/>
      </c>
      <c r="H99" s="17">
        <f>IF($N99="","",IF(INDEX('Deadline Log'!$E$6:$E$305,$N99)="","",INDEX('Deadline Log'!$E$6:$E$305,$N99)))</f>
        <v/>
      </c>
      <c r="I99" s="11">
        <f>IF($N99="","",IF(INDEX('Deadline Log'!$F$6:$F$305,$N99)="","",INDEX('Deadline Log'!$F$6:$F$305,$N99)))</f>
        <v/>
      </c>
      <c r="J99" s="11">
        <f>IF($N99="","",IF(INDEX('Deadline Log'!$L$6:$L$305,$N99)="","",INDEX('Deadline Log'!$L$6:$L$305,$N99)))</f>
        <v/>
      </c>
      <c r="K99" s="11">
        <f>IF($N99="","",IF(INDEX('Deadline Log'!$M$6:$M$305,$N99)="","",INDEX('Deadline Log'!$M$6:$M$305,$N99)))</f>
        <v/>
      </c>
      <c r="L99" s="11">
        <f>IF($N99="","",IF(INDEX('Deadline Log'!$O$6:$O$305,$N99)="","",INDEX('Deadline Log'!$O$6:$O$305,$N99)))</f>
        <v/>
      </c>
      <c r="M99" s="12">
        <f>IF(A99="","",SMALL('Deadline Log'!$R$6:$R$305,A99))</f>
        <v/>
      </c>
      <c r="N99" s="9">
        <f>IF(M99="","",MATCH(M99,'Deadline Log'!$R$6:$R$305,0))</f>
        <v/>
      </c>
    </row>
    <row r="100">
      <c r="A100" s="13">
        <f>IF(ROW()-ROW($A$5)&gt;$C$3,"",ROW()-ROW($A$5))</f>
        <v/>
      </c>
      <c r="B100" s="17">
        <f>IF($N100="","",IF(INDEX('Deadline Log'!$G$6:$G$305,$N100)="","",INDEX('Deadline Log'!$G$6:$G$305,$N100)))</f>
        <v/>
      </c>
      <c r="C100" s="11">
        <f>IF($N100="","",INDEX('Deadline Log'!$K$6:$K$305,$N100))</f>
        <v/>
      </c>
      <c r="D100" s="9">
        <f>IF($N100="","",INDEX('Deadline Log'!$J$6:$J$305,$N100))</f>
        <v/>
      </c>
      <c r="E100" s="11">
        <f>IF($N100="","",IF(INDEX('Deadline Log'!$A$6:$A$305,$N100)="","",INDEX('Deadline Log'!$A$6:$A$305,$N100)))</f>
        <v/>
      </c>
      <c r="F100" s="11">
        <f>IF($N100="","",IF(INDEX('Deadline Log'!$B$6:$B$305,$N100)="","",INDEX('Deadline Log'!$B$6:$B$305,$N100)))</f>
        <v/>
      </c>
      <c r="G100" s="11">
        <f>IF($N100="","",IF(INDEX('Deadline Log'!$D$6:$D$305,$N100)="","",INDEX('Deadline Log'!$D$6:$D$305,$N100)))</f>
        <v/>
      </c>
      <c r="H100" s="17">
        <f>IF($N100="","",IF(INDEX('Deadline Log'!$E$6:$E$305,$N100)="","",INDEX('Deadline Log'!$E$6:$E$305,$N100)))</f>
        <v/>
      </c>
      <c r="I100" s="11">
        <f>IF($N100="","",IF(INDEX('Deadline Log'!$F$6:$F$305,$N100)="","",INDEX('Deadline Log'!$F$6:$F$305,$N100)))</f>
        <v/>
      </c>
      <c r="J100" s="11">
        <f>IF($N100="","",IF(INDEX('Deadline Log'!$L$6:$L$305,$N100)="","",INDEX('Deadline Log'!$L$6:$L$305,$N100)))</f>
        <v/>
      </c>
      <c r="K100" s="11">
        <f>IF($N100="","",IF(INDEX('Deadline Log'!$M$6:$M$305,$N100)="","",INDEX('Deadline Log'!$M$6:$M$305,$N100)))</f>
        <v/>
      </c>
      <c r="L100" s="11">
        <f>IF($N100="","",IF(INDEX('Deadline Log'!$O$6:$O$305,$N100)="","",INDEX('Deadline Log'!$O$6:$O$305,$N100)))</f>
        <v/>
      </c>
      <c r="M100" s="12">
        <f>IF(A100="","",SMALL('Deadline Log'!$R$6:$R$305,A100))</f>
        <v/>
      </c>
      <c r="N100" s="9">
        <f>IF(M100="","",MATCH(M100,'Deadline Log'!$R$6:$R$305,0))</f>
        <v/>
      </c>
    </row>
    <row r="101">
      <c r="A101" s="13">
        <f>IF(ROW()-ROW($A$5)&gt;$C$3,"",ROW()-ROW($A$5))</f>
        <v/>
      </c>
      <c r="B101" s="17">
        <f>IF($N101="","",IF(INDEX('Deadline Log'!$G$6:$G$305,$N101)="","",INDEX('Deadline Log'!$G$6:$G$305,$N101)))</f>
        <v/>
      </c>
      <c r="C101" s="11">
        <f>IF($N101="","",INDEX('Deadline Log'!$K$6:$K$305,$N101))</f>
        <v/>
      </c>
      <c r="D101" s="9">
        <f>IF($N101="","",INDEX('Deadline Log'!$J$6:$J$305,$N101))</f>
        <v/>
      </c>
      <c r="E101" s="11">
        <f>IF($N101="","",IF(INDEX('Deadline Log'!$A$6:$A$305,$N101)="","",INDEX('Deadline Log'!$A$6:$A$305,$N101)))</f>
        <v/>
      </c>
      <c r="F101" s="11">
        <f>IF($N101="","",IF(INDEX('Deadline Log'!$B$6:$B$305,$N101)="","",INDEX('Deadline Log'!$B$6:$B$305,$N101)))</f>
        <v/>
      </c>
      <c r="G101" s="11">
        <f>IF($N101="","",IF(INDEX('Deadline Log'!$D$6:$D$305,$N101)="","",INDEX('Deadline Log'!$D$6:$D$305,$N101)))</f>
        <v/>
      </c>
      <c r="H101" s="17">
        <f>IF($N101="","",IF(INDEX('Deadline Log'!$E$6:$E$305,$N101)="","",INDEX('Deadline Log'!$E$6:$E$305,$N101)))</f>
        <v/>
      </c>
      <c r="I101" s="11">
        <f>IF($N101="","",IF(INDEX('Deadline Log'!$F$6:$F$305,$N101)="","",INDEX('Deadline Log'!$F$6:$F$305,$N101)))</f>
        <v/>
      </c>
      <c r="J101" s="11">
        <f>IF($N101="","",IF(INDEX('Deadline Log'!$L$6:$L$305,$N101)="","",INDEX('Deadline Log'!$L$6:$L$305,$N101)))</f>
        <v/>
      </c>
      <c r="K101" s="11">
        <f>IF($N101="","",IF(INDEX('Deadline Log'!$M$6:$M$305,$N101)="","",INDEX('Deadline Log'!$M$6:$M$305,$N101)))</f>
        <v/>
      </c>
      <c r="L101" s="11">
        <f>IF($N101="","",IF(INDEX('Deadline Log'!$O$6:$O$305,$N101)="","",INDEX('Deadline Log'!$O$6:$O$305,$N101)))</f>
        <v/>
      </c>
      <c r="M101" s="12">
        <f>IF(A101="","",SMALL('Deadline Log'!$R$6:$R$305,A101))</f>
        <v/>
      </c>
      <c r="N101" s="9">
        <f>IF(M101="","",MATCH(M101,'Deadline Log'!$R$6:$R$305,0))</f>
        <v/>
      </c>
    </row>
    <row r="102">
      <c r="A102" s="13">
        <f>IF(ROW()-ROW($A$5)&gt;$C$3,"",ROW()-ROW($A$5))</f>
        <v/>
      </c>
      <c r="B102" s="17">
        <f>IF($N102="","",IF(INDEX('Deadline Log'!$G$6:$G$305,$N102)="","",INDEX('Deadline Log'!$G$6:$G$305,$N102)))</f>
        <v/>
      </c>
      <c r="C102" s="11">
        <f>IF($N102="","",INDEX('Deadline Log'!$K$6:$K$305,$N102))</f>
        <v/>
      </c>
      <c r="D102" s="9">
        <f>IF($N102="","",INDEX('Deadline Log'!$J$6:$J$305,$N102))</f>
        <v/>
      </c>
      <c r="E102" s="11">
        <f>IF($N102="","",IF(INDEX('Deadline Log'!$A$6:$A$305,$N102)="","",INDEX('Deadline Log'!$A$6:$A$305,$N102)))</f>
        <v/>
      </c>
      <c r="F102" s="11">
        <f>IF($N102="","",IF(INDEX('Deadline Log'!$B$6:$B$305,$N102)="","",INDEX('Deadline Log'!$B$6:$B$305,$N102)))</f>
        <v/>
      </c>
      <c r="G102" s="11">
        <f>IF($N102="","",IF(INDEX('Deadline Log'!$D$6:$D$305,$N102)="","",INDEX('Deadline Log'!$D$6:$D$305,$N102)))</f>
        <v/>
      </c>
      <c r="H102" s="17">
        <f>IF($N102="","",IF(INDEX('Deadline Log'!$E$6:$E$305,$N102)="","",INDEX('Deadline Log'!$E$6:$E$305,$N102)))</f>
        <v/>
      </c>
      <c r="I102" s="11">
        <f>IF($N102="","",IF(INDEX('Deadline Log'!$F$6:$F$305,$N102)="","",INDEX('Deadline Log'!$F$6:$F$305,$N102)))</f>
        <v/>
      </c>
      <c r="J102" s="11">
        <f>IF($N102="","",IF(INDEX('Deadline Log'!$L$6:$L$305,$N102)="","",INDEX('Deadline Log'!$L$6:$L$305,$N102)))</f>
        <v/>
      </c>
      <c r="K102" s="11">
        <f>IF($N102="","",IF(INDEX('Deadline Log'!$M$6:$M$305,$N102)="","",INDEX('Deadline Log'!$M$6:$M$305,$N102)))</f>
        <v/>
      </c>
      <c r="L102" s="11">
        <f>IF($N102="","",IF(INDEX('Deadline Log'!$O$6:$O$305,$N102)="","",INDEX('Deadline Log'!$O$6:$O$305,$N102)))</f>
        <v/>
      </c>
      <c r="M102" s="12">
        <f>IF(A102="","",SMALL('Deadline Log'!$R$6:$R$305,A102))</f>
        <v/>
      </c>
      <c r="N102" s="9">
        <f>IF(M102="","",MATCH(M102,'Deadline Log'!$R$6:$R$305,0))</f>
        <v/>
      </c>
    </row>
    <row r="103">
      <c r="A103" s="13">
        <f>IF(ROW()-ROW($A$5)&gt;$C$3,"",ROW()-ROW($A$5))</f>
        <v/>
      </c>
      <c r="B103" s="17">
        <f>IF($N103="","",IF(INDEX('Deadline Log'!$G$6:$G$305,$N103)="","",INDEX('Deadline Log'!$G$6:$G$305,$N103)))</f>
        <v/>
      </c>
      <c r="C103" s="11">
        <f>IF($N103="","",INDEX('Deadline Log'!$K$6:$K$305,$N103))</f>
        <v/>
      </c>
      <c r="D103" s="9">
        <f>IF($N103="","",INDEX('Deadline Log'!$J$6:$J$305,$N103))</f>
        <v/>
      </c>
      <c r="E103" s="11">
        <f>IF($N103="","",IF(INDEX('Deadline Log'!$A$6:$A$305,$N103)="","",INDEX('Deadline Log'!$A$6:$A$305,$N103)))</f>
        <v/>
      </c>
      <c r="F103" s="11">
        <f>IF($N103="","",IF(INDEX('Deadline Log'!$B$6:$B$305,$N103)="","",INDEX('Deadline Log'!$B$6:$B$305,$N103)))</f>
        <v/>
      </c>
      <c r="G103" s="11">
        <f>IF($N103="","",IF(INDEX('Deadline Log'!$D$6:$D$305,$N103)="","",INDEX('Deadline Log'!$D$6:$D$305,$N103)))</f>
        <v/>
      </c>
      <c r="H103" s="17">
        <f>IF($N103="","",IF(INDEX('Deadline Log'!$E$6:$E$305,$N103)="","",INDEX('Deadline Log'!$E$6:$E$305,$N103)))</f>
        <v/>
      </c>
      <c r="I103" s="11">
        <f>IF($N103="","",IF(INDEX('Deadline Log'!$F$6:$F$305,$N103)="","",INDEX('Deadline Log'!$F$6:$F$305,$N103)))</f>
        <v/>
      </c>
      <c r="J103" s="11">
        <f>IF($N103="","",IF(INDEX('Deadline Log'!$L$6:$L$305,$N103)="","",INDEX('Deadline Log'!$L$6:$L$305,$N103)))</f>
        <v/>
      </c>
      <c r="K103" s="11">
        <f>IF($N103="","",IF(INDEX('Deadline Log'!$M$6:$M$305,$N103)="","",INDEX('Deadline Log'!$M$6:$M$305,$N103)))</f>
        <v/>
      </c>
      <c r="L103" s="11">
        <f>IF($N103="","",IF(INDEX('Deadline Log'!$O$6:$O$305,$N103)="","",INDEX('Deadline Log'!$O$6:$O$305,$N103)))</f>
        <v/>
      </c>
      <c r="M103" s="12">
        <f>IF(A103="","",SMALL('Deadline Log'!$R$6:$R$305,A103))</f>
        <v/>
      </c>
      <c r="N103" s="9">
        <f>IF(M103="","",MATCH(M103,'Deadline Log'!$R$6:$R$305,0))</f>
        <v/>
      </c>
    </row>
    <row r="104">
      <c r="A104" s="13">
        <f>IF(ROW()-ROW($A$5)&gt;$C$3,"",ROW()-ROW($A$5))</f>
        <v/>
      </c>
      <c r="B104" s="17">
        <f>IF($N104="","",IF(INDEX('Deadline Log'!$G$6:$G$305,$N104)="","",INDEX('Deadline Log'!$G$6:$G$305,$N104)))</f>
        <v/>
      </c>
      <c r="C104" s="11">
        <f>IF($N104="","",INDEX('Deadline Log'!$K$6:$K$305,$N104))</f>
        <v/>
      </c>
      <c r="D104" s="9">
        <f>IF($N104="","",INDEX('Deadline Log'!$J$6:$J$305,$N104))</f>
        <v/>
      </c>
      <c r="E104" s="11">
        <f>IF($N104="","",IF(INDEX('Deadline Log'!$A$6:$A$305,$N104)="","",INDEX('Deadline Log'!$A$6:$A$305,$N104)))</f>
        <v/>
      </c>
      <c r="F104" s="11">
        <f>IF($N104="","",IF(INDEX('Deadline Log'!$B$6:$B$305,$N104)="","",INDEX('Deadline Log'!$B$6:$B$305,$N104)))</f>
        <v/>
      </c>
      <c r="G104" s="11">
        <f>IF($N104="","",IF(INDEX('Deadline Log'!$D$6:$D$305,$N104)="","",INDEX('Deadline Log'!$D$6:$D$305,$N104)))</f>
        <v/>
      </c>
      <c r="H104" s="17">
        <f>IF($N104="","",IF(INDEX('Deadline Log'!$E$6:$E$305,$N104)="","",INDEX('Deadline Log'!$E$6:$E$305,$N104)))</f>
        <v/>
      </c>
      <c r="I104" s="11">
        <f>IF($N104="","",IF(INDEX('Deadline Log'!$F$6:$F$305,$N104)="","",INDEX('Deadline Log'!$F$6:$F$305,$N104)))</f>
        <v/>
      </c>
      <c r="J104" s="11">
        <f>IF($N104="","",IF(INDEX('Deadline Log'!$L$6:$L$305,$N104)="","",INDEX('Deadline Log'!$L$6:$L$305,$N104)))</f>
        <v/>
      </c>
      <c r="K104" s="11">
        <f>IF($N104="","",IF(INDEX('Deadline Log'!$M$6:$M$305,$N104)="","",INDEX('Deadline Log'!$M$6:$M$305,$N104)))</f>
        <v/>
      </c>
      <c r="L104" s="11">
        <f>IF($N104="","",IF(INDEX('Deadline Log'!$O$6:$O$305,$N104)="","",INDEX('Deadline Log'!$O$6:$O$305,$N104)))</f>
        <v/>
      </c>
      <c r="M104" s="12">
        <f>IF(A104="","",SMALL('Deadline Log'!$R$6:$R$305,A104))</f>
        <v/>
      </c>
      <c r="N104" s="9">
        <f>IF(M104="","",MATCH(M104,'Deadline Log'!$R$6:$R$305,0))</f>
        <v/>
      </c>
    </row>
    <row r="105">
      <c r="A105" s="13">
        <f>IF(ROW()-ROW($A$5)&gt;$C$3,"",ROW()-ROW($A$5))</f>
        <v/>
      </c>
      <c r="B105" s="17">
        <f>IF($N105="","",IF(INDEX('Deadline Log'!$G$6:$G$305,$N105)="","",INDEX('Deadline Log'!$G$6:$G$305,$N105)))</f>
        <v/>
      </c>
      <c r="C105" s="11">
        <f>IF($N105="","",INDEX('Deadline Log'!$K$6:$K$305,$N105))</f>
        <v/>
      </c>
      <c r="D105" s="9">
        <f>IF($N105="","",INDEX('Deadline Log'!$J$6:$J$305,$N105))</f>
        <v/>
      </c>
      <c r="E105" s="11">
        <f>IF($N105="","",IF(INDEX('Deadline Log'!$A$6:$A$305,$N105)="","",INDEX('Deadline Log'!$A$6:$A$305,$N105)))</f>
        <v/>
      </c>
      <c r="F105" s="11">
        <f>IF($N105="","",IF(INDEX('Deadline Log'!$B$6:$B$305,$N105)="","",INDEX('Deadline Log'!$B$6:$B$305,$N105)))</f>
        <v/>
      </c>
      <c r="G105" s="11">
        <f>IF($N105="","",IF(INDEX('Deadline Log'!$D$6:$D$305,$N105)="","",INDEX('Deadline Log'!$D$6:$D$305,$N105)))</f>
        <v/>
      </c>
      <c r="H105" s="17">
        <f>IF($N105="","",IF(INDEX('Deadline Log'!$E$6:$E$305,$N105)="","",INDEX('Deadline Log'!$E$6:$E$305,$N105)))</f>
        <v/>
      </c>
      <c r="I105" s="11">
        <f>IF($N105="","",IF(INDEX('Deadline Log'!$F$6:$F$305,$N105)="","",INDEX('Deadline Log'!$F$6:$F$305,$N105)))</f>
        <v/>
      </c>
      <c r="J105" s="11">
        <f>IF($N105="","",IF(INDEX('Deadline Log'!$L$6:$L$305,$N105)="","",INDEX('Deadline Log'!$L$6:$L$305,$N105)))</f>
        <v/>
      </c>
      <c r="K105" s="11">
        <f>IF($N105="","",IF(INDEX('Deadline Log'!$M$6:$M$305,$N105)="","",INDEX('Deadline Log'!$M$6:$M$305,$N105)))</f>
        <v/>
      </c>
      <c r="L105" s="11">
        <f>IF($N105="","",IF(INDEX('Deadline Log'!$O$6:$O$305,$N105)="","",INDEX('Deadline Log'!$O$6:$O$305,$N105)))</f>
        <v/>
      </c>
      <c r="M105" s="12">
        <f>IF(A105="","",SMALL('Deadline Log'!$R$6:$R$305,A105))</f>
        <v/>
      </c>
      <c r="N105" s="9">
        <f>IF(M105="","",MATCH(M105,'Deadline Log'!$R$6:$R$305,0))</f>
        <v/>
      </c>
    </row>
    <row r="106">
      <c r="A106" s="13">
        <f>IF(ROW()-ROW($A$5)&gt;$C$3,"",ROW()-ROW($A$5))</f>
        <v/>
      </c>
      <c r="B106" s="17">
        <f>IF($N106="","",IF(INDEX('Deadline Log'!$G$6:$G$305,$N106)="","",INDEX('Deadline Log'!$G$6:$G$305,$N106)))</f>
        <v/>
      </c>
      <c r="C106" s="11">
        <f>IF($N106="","",INDEX('Deadline Log'!$K$6:$K$305,$N106))</f>
        <v/>
      </c>
      <c r="D106" s="9">
        <f>IF($N106="","",INDEX('Deadline Log'!$J$6:$J$305,$N106))</f>
        <v/>
      </c>
      <c r="E106" s="11">
        <f>IF($N106="","",IF(INDEX('Deadline Log'!$A$6:$A$305,$N106)="","",INDEX('Deadline Log'!$A$6:$A$305,$N106)))</f>
        <v/>
      </c>
      <c r="F106" s="11">
        <f>IF($N106="","",IF(INDEX('Deadline Log'!$B$6:$B$305,$N106)="","",INDEX('Deadline Log'!$B$6:$B$305,$N106)))</f>
        <v/>
      </c>
      <c r="G106" s="11">
        <f>IF($N106="","",IF(INDEX('Deadline Log'!$D$6:$D$305,$N106)="","",INDEX('Deadline Log'!$D$6:$D$305,$N106)))</f>
        <v/>
      </c>
      <c r="H106" s="17">
        <f>IF($N106="","",IF(INDEX('Deadline Log'!$E$6:$E$305,$N106)="","",INDEX('Deadline Log'!$E$6:$E$305,$N106)))</f>
        <v/>
      </c>
      <c r="I106" s="11">
        <f>IF($N106="","",IF(INDEX('Deadline Log'!$F$6:$F$305,$N106)="","",INDEX('Deadline Log'!$F$6:$F$305,$N106)))</f>
        <v/>
      </c>
      <c r="J106" s="11">
        <f>IF($N106="","",IF(INDEX('Deadline Log'!$L$6:$L$305,$N106)="","",INDEX('Deadline Log'!$L$6:$L$305,$N106)))</f>
        <v/>
      </c>
      <c r="K106" s="11">
        <f>IF($N106="","",IF(INDEX('Deadline Log'!$M$6:$M$305,$N106)="","",INDEX('Deadline Log'!$M$6:$M$305,$N106)))</f>
        <v/>
      </c>
      <c r="L106" s="11">
        <f>IF($N106="","",IF(INDEX('Deadline Log'!$O$6:$O$305,$N106)="","",INDEX('Deadline Log'!$O$6:$O$305,$N106)))</f>
        <v/>
      </c>
      <c r="M106" s="12">
        <f>IF(A106="","",SMALL('Deadline Log'!$R$6:$R$305,A106))</f>
        <v/>
      </c>
      <c r="N106" s="9">
        <f>IF(M106="","",MATCH(M106,'Deadline Log'!$R$6:$R$305,0))</f>
        <v/>
      </c>
    </row>
    <row r="107">
      <c r="A107" s="13">
        <f>IF(ROW()-ROW($A$5)&gt;$C$3,"",ROW()-ROW($A$5))</f>
        <v/>
      </c>
      <c r="B107" s="17">
        <f>IF($N107="","",IF(INDEX('Deadline Log'!$G$6:$G$305,$N107)="","",INDEX('Deadline Log'!$G$6:$G$305,$N107)))</f>
        <v/>
      </c>
      <c r="C107" s="11">
        <f>IF($N107="","",INDEX('Deadline Log'!$K$6:$K$305,$N107))</f>
        <v/>
      </c>
      <c r="D107" s="9">
        <f>IF($N107="","",INDEX('Deadline Log'!$J$6:$J$305,$N107))</f>
        <v/>
      </c>
      <c r="E107" s="11">
        <f>IF($N107="","",IF(INDEX('Deadline Log'!$A$6:$A$305,$N107)="","",INDEX('Deadline Log'!$A$6:$A$305,$N107)))</f>
        <v/>
      </c>
      <c r="F107" s="11">
        <f>IF($N107="","",IF(INDEX('Deadline Log'!$B$6:$B$305,$N107)="","",INDEX('Deadline Log'!$B$6:$B$305,$N107)))</f>
        <v/>
      </c>
      <c r="G107" s="11">
        <f>IF($N107="","",IF(INDEX('Deadline Log'!$D$6:$D$305,$N107)="","",INDEX('Deadline Log'!$D$6:$D$305,$N107)))</f>
        <v/>
      </c>
      <c r="H107" s="17">
        <f>IF($N107="","",IF(INDEX('Deadline Log'!$E$6:$E$305,$N107)="","",INDEX('Deadline Log'!$E$6:$E$305,$N107)))</f>
        <v/>
      </c>
      <c r="I107" s="11">
        <f>IF($N107="","",IF(INDEX('Deadline Log'!$F$6:$F$305,$N107)="","",INDEX('Deadline Log'!$F$6:$F$305,$N107)))</f>
        <v/>
      </c>
      <c r="J107" s="11">
        <f>IF($N107="","",IF(INDEX('Deadline Log'!$L$6:$L$305,$N107)="","",INDEX('Deadline Log'!$L$6:$L$305,$N107)))</f>
        <v/>
      </c>
      <c r="K107" s="11">
        <f>IF($N107="","",IF(INDEX('Deadline Log'!$M$6:$M$305,$N107)="","",INDEX('Deadline Log'!$M$6:$M$305,$N107)))</f>
        <v/>
      </c>
      <c r="L107" s="11">
        <f>IF($N107="","",IF(INDEX('Deadline Log'!$O$6:$O$305,$N107)="","",INDEX('Deadline Log'!$O$6:$O$305,$N107)))</f>
        <v/>
      </c>
      <c r="M107" s="12">
        <f>IF(A107="","",SMALL('Deadline Log'!$R$6:$R$305,A107))</f>
        <v/>
      </c>
      <c r="N107" s="9">
        <f>IF(M107="","",MATCH(M107,'Deadline Log'!$R$6:$R$305,0))</f>
        <v/>
      </c>
    </row>
    <row r="108">
      <c r="A108" s="13">
        <f>IF(ROW()-ROW($A$5)&gt;$C$3,"",ROW()-ROW($A$5))</f>
        <v/>
      </c>
      <c r="B108" s="17">
        <f>IF($N108="","",IF(INDEX('Deadline Log'!$G$6:$G$305,$N108)="","",INDEX('Deadline Log'!$G$6:$G$305,$N108)))</f>
        <v/>
      </c>
      <c r="C108" s="11">
        <f>IF($N108="","",INDEX('Deadline Log'!$K$6:$K$305,$N108))</f>
        <v/>
      </c>
      <c r="D108" s="9">
        <f>IF($N108="","",INDEX('Deadline Log'!$J$6:$J$305,$N108))</f>
        <v/>
      </c>
      <c r="E108" s="11">
        <f>IF($N108="","",IF(INDEX('Deadline Log'!$A$6:$A$305,$N108)="","",INDEX('Deadline Log'!$A$6:$A$305,$N108)))</f>
        <v/>
      </c>
      <c r="F108" s="11">
        <f>IF($N108="","",IF(INDEX('Deadline Log'!$B$6:$B$305,$N108)="","",INDEX('Deadline Log'!$B$6:$B$305,$N108)))</f>
        <v/>
      </c>
      <c r="G108" s="11">
        <f>IF($N108="","",IF(INDEX('Deadline Log'!$D$6:$D$305,$N108)="","",INDEX('Deadline Log'!$D$6:$D$305,$N108)))</f>
        <v/>
      </c>
      <c r="H108" s="17">
        <f>IF($N108="","",IF(INDEX('Deadline Log'!$E$6:$E$305,$N108)="","",INDEX('Deadline Log'!$E$6:$E$305,$N108)))</f>
        <v/>
      </c>
      <c r="I108" s="11">
        <f>IF($N108="","",IF(INDEX('Deadline Log'!$F$6:$F$305,$N108)="","",INDEX('Deadline Log'!$F$6:$F$305,$N108)))</f>
        <v/>
      </c>
      <c r="J108" s="11">
        <f>IF($N108="","",IF(INDEX('Deadline Log'!$L$6:$L$305,$N108)="","",INDEX('Deadline Log'!$L$6:$L$305,$N108)))</f>
        <v/>
      </c>
      <c r="K108" s="11">
        <f>IF($N108="","",IF(INDEX('Deadline Log'!$M$6:$M$305,$N108)="","",INDEX('Deadline Log'!$M$6:$M$305,$N108)))</f>
        <v/>
      </c>
      <c r="L108" s="11">
        <f>IF($N108="","",IF(INDEX('Deadline Log'!$O$6:$O$305,$N108)="","",INDEX('Deadline Log'!$O$6:$O$305,$N108)))</f>
        <v/>
      </c>
      <c r="M108" s="12">
        <f>IF(A108="","",SMALL('Deadline Log'!$R$6:$R$305,A108))</f>
        <v/>
      </c>
      <c r="N108" s="9">
        <f>IF(M108="","",MATCH(M108,'Deadline Log'!$R$6:$R$305,0))</f>
        <v/>
      </c>
    </row>
    <row r="109">
      <c r="A109" s="13">
        <f>IF(ROW()-ROW($A$5)&gt;$C$3,"",ROW()-ROW($A$5))</f>
        <v/>
      </c>
      <c r="B109" s="17">
        <f>IF($N109="","",IF(INDEX('Deadline Log'!$G$6:$G$305,$N109)="","",INDEX('Deadline Log'!$G$6:$G$305,$N109)))</f>
        <v/>
      </c>
      <c r="C109" s="11">
        <f>IF($N109="","",INDEX('Deadline Log'!$K$6:$K$305,$N109))</f>
        <v/>
      </c>
      <c r="D109" s="9">
        <f>IF($N109="","",INDEX('Deadline Log'!$J$6:$J$305,$N109))</f>
        <v/>
      </c>
      <c r="E109" s="11">
        <f>IF($N109="","",IF(INDEX('Deadline Log'!$A$6:$A$305,$N109)="","",INDEX('Deadline Log'!$A$6:$A$305,$N109)))</f>
        <v/>
      </c>
      <c r="F109" s="11">
        <f>IF($N109="","",IF(INDEX('Deadline Log'!$B$6:$B$305,$N109)="","",INDEX('Deadline Log'!$B$6:$B$305,$N109)))</f>
        <v/>
      </c>
      <c r="G109" s="11">
        <f>IF($N109="","",IF(INDEX('Deadline Log'!$D$6:$D$305,$N109)="","",INDEX('Deadline Log'!$D$6:$D$305,$N109)))</f>
        <v/>
      </c>
      <c r="H109" s="17">
        <f>IF($N109="","",IF(INDEX('Deadline Log'!$E$6:$E$305,$N109)="","",INDEX('Deadline Log'!$E$6:$E$305,$N109)))</f>
        <v/>
      </c>
      <c r="I109" s="11">
        <f>IF($N109="","",IF(INDEX('Deadline Log'!$F$6:$F$305,$N109)="","",INDEX('Deadline Log'!$F$6:$F$305,$N109)))</f>
        <v/>
      </c>
      <c r="J109" s="11">
        <f>IF($N109="","",IF(INDEX('Deadline Log'!$L$6:$L$305,$N109)="","",INDEX('Deadline Log'!$L$6:$L$305,$N109)))</f>
        <v/>
      </c>
      <c r="K109" s="11">
        <f>IF($N109="","",IF(INDEX('Deadline Log'!$M$6:$M$305,$N109)="","",INDEX('Deadline Log'!$M$6:$M$305,$N109)))</f>
        <v/>
      </c>
      <c r="L109" s="11">
        <f>IF($N109="","",IF(INDEX('Deadline Log'!$O$6:$O$305,$N109)="","",INDEX('Deadline Log'!$O$6:$O$305,$N109)))</f>
        <v/>
      </c>
      <c r="M109" s="12">
        <f>IF(A109="","",SMALL('Deadline Log'!$R$6:$R$305,A109))</f>
        <v/>
      </c>
      <c r="N109" s="9">
        <f>IF(M109="","",MATCH(M109,'Deadline Log'!$R$6:$R$305,0))</f>
        <v/>
      </c>
    </row>
    <row r="110">
      <c r="A110" s="13">
        <f>IF(ROW()-ROW($A$5)&gt;$C$3,"",ROW()-ROW($A$5))</f>
        <v/>
      </c>
      <c r="B110" s="17">
        <f>IF($N110="","",IF(INDEX('Deadline Log'!$G$6:$G$305,$N110)="","",INDEX('Deadline Log'!$G$6:$G$305,$N110)))</f>
        <v/>
      </c>
      <c r="C110" s="11">
        <f>IF($N110="","",INDEX('Deadline Log'!$K$6:$K$305,$N110))</f>
        <v/>
      </c>
      <c r="D110" s="9">
        <f>IF($N110="","",INDEX('Deadline Log'!$J$6:$J$305,$N110))</f>
        <v/>
      </c>
      <c r="E110" s="11">
        <f>IF($N110="","",IF(INDEX('Deadline Log'!$A$6:$A$305,$N110)="","",INDEX('Deadline Log'!$A$6:$A$305,$N110)))</f>
        <v/>
      </c>
      <c r="F110" s="11">
        <f>IF($N110="","",IF(INDEX('Deadline Log'!$B$6:$B$305,$N110)="","",INDEX('Deadline Log'!$B$6:$B$305,$N110)))</f>
        <v/>
      </c>
      <c r="G110" s="11">
        <f>IF($N110="","",IF(INDEX('Deadline Log'!$D$6:$D$305,$N110)="","",INDEX('Deadline Log'!$D$6:$D$305,$N110)))</f>
        <v/>
      </c>
      <c r="H110" s="17">
        <f>IF($N110="","",IF(INDEX('Deadline Log'!$E$6:$E$305,$N110)="","",INDEX('Deadline Log'!$E$6:$E$305,$N110)))</f>
        <v/>
      </c>
      <c r="I110" s="11">
        <f>IF($N110="","",IF(INDEX('Deadline Log'!$F$6:$F$305,$N110)="","",INDEX('Deadline Log'!$F$6:$F$305,$N110)))</f>
        <v/>
      </c>
      <c r="J110" s="11">
        <f>IF($N110="","",IF(INDEX('Deadline Log'!$L$6:$L$305,$N110)="","",INDEX('Deadline Log'!$L$6:$L$305,$N110)))</f>
        <v/>
      </c>
      <c r="K110" s="11">
        <f>IF($N110="","",IF(INDEX('Deadline Log'!$M$6:$M$305,$N110)="","",INDEX('Deadline Log'!$M$6:$M$305,$N110)))</f>
        <v/>
      </c>
      <c r="L110" s="11">
        <f>IF($N110="","",IF(INDEX('Deadline Log'!$O$6:$O$305,$N110)="","",INDEX('Deadline Log'!$O$6:$O$305,$N110)))</f>
        <v/>
      </c>
      <c r="M110" s="12">
        <f>IF(A110="","",SMALL('Deadline Log'!$R$6:$R$305,A110))</f>
        <v/>
      </c>
      <c r="N110" s="9">
        <f>IF(M110="","",MATCH(M110,'Deadline Log'!$R$6:$R$305,0))</f>
        <v/>
      </c>
    </row>
    <row r="111">
      <c r="A111" s="13">
        <f>IF(ROW()-ROW($A$5)&gt;$C$3,"",ROW()-ROW($A$5))</f>
        <v/>
      </c>
      <c r="B111" s="17">
        <f>IF($N111="","",IF(INDEX('Deadline Log'!$G$6:$G$305,$N111)="","",INDEX('Deadline Log'!$G$6:$G$305,$N111)))</f>
        <v/>
      </c>
      <c r="C111" s="11">
        <f>IF($N111="","",INDEX('Deadline Log'!$K$6:$K$305,$N111))</f>
        <v/>
      </c>
      <c r="D111" s="9">
        <f>IF($N111="","",INDEX('Deadline Log'!$J$6:$J$305,$N111))</f>
        <v/>
      </c>
      <c r="E111" s="11">
        <f>IF($N111="","",IF(INDEX('Deadline Log'!$A$6:$A$305,$N111)="","",INDEX('Deadline Log'!$A$6:$A$305,$N111)))</f>
        <v/>
      </c>
      <c r="F111" s="11">
        <f>IF($N111="","",IF(INDEX('Deadline Log'!$B$6:$B$305,$N111)="","",INDEX('Deadline Log'!$B$6:$B$305,$N111)))</f>
        <v/>
      </c>
      <c r="G111" s="11">
        <f>IF($N111="","",IF(INDEX('Deadline Log'!$D$6:$D$305,$N111)="","",INDEX('Deadline Log'!$D$6:$D$305,$N111)))</f>
        <v/>
      </c>
      <c r="H111" s="17">
        <f>IF($N111="","",IF(INDEX('Deadline Log'!$E$6:$E$305,$N111)="","",INDEX('Deadline Log'!$E$6:$E$305,$N111)))</f>
        <v/>
      </c>
      <c r="I111" s="11">
        <f>IF($N111="","",IF(INDEX('Deadline Log'!$F$6:$F$305,$N111)="","",INDEX('Deadline Log'!$F$6:$F$305,$N111)))</f>
        <v/>
      </c>
      <c r="J111" s="11">
        <f>IF($N111="","",IF(INDEX('Deadline Log'!$L$6:$L$305,$N111)="","",INDEX('Deadline Log'!$L$6:$L$305,$N111)))</f>
        <v/>
      </c>
      <c r="K111" s="11">
        <f>IF($N111="","",IF(INDEX('Deadline Log'!$M$6:$M$305,$N111)="","",INDEX('Deadline Log'!$M$6:$M$305,$N111)))</f>
        <v/>
      </c>
      <c r="L111" s="11">
        <f>IF($N111="","",IF(INDEX('Deadline Log'!$O$6:$O$305,$N111)="","",INDEX('Deadline Log'!$O$6:$O$305,$N111)))</f>
        <v/>
      </c>
      <c r="M111" s="12">
        <f>IF(A111="","",SMALL('Deadline Log'!$R$6:$R$305,A111))</f>
        <v/>
      </c>
      <c r="N111" s="9">
        <f>IF(M111="","",MATCH(M111,'Deadline Log'!$R$6:$R$305,0))</f>
        <v/>
      </c>
    </row>
    <row r="112">
      <c r="A112" s="13">
        <f>IF(ROW()-ROW($A$5)&gt;$C$3,"",ROW()-ROW($A$5))</f>
        <v/>
      </c>
      <c r="B112" s="17">
        <f>IF($N112="","",IF(INDEX('Deadline Log'!$G$6:$G$305,$N112)="","",INDEX('Deadline Log'!$G$6:$G$305,$N112)))</f>
        <v/>
      </c>
      <c r="C112" s="11">
        <f>IF($N112="","",INDEX('Deadline Log'!$K$6:$K$305,$N112))</f>
        <v/>
      </c>
      <c r="D112" s="9">
        <f>IF($N112="","",INDEX('Deadline Log'!$J$6:$J$305,$N112))</f>
        <v/>
      </c>
      <c r="E112" s="11">
        <f>IF($N112="","",IF(INDEX('Deadline Log'!$A$6:$A$305,$N112)="","",INDEX('Deadline Log'!$A$6:$A$305,$N112)))</f>
        <v/>
      </c>
      <c r="F112" s="11">
        <f>IF($N112="","",IF(INDEX('Deadline Log'!$B$6:$B$305,$N112)="","",INDEX('Deadline Log'!$B$6:$B$305,$N112)))</f>
        <v/>
      </c>
      <c r="G112" s="11">
        <f>IF($N112="","",IF(INDEX('Deadline Log'!$D$6:$D$305,$N112)="","",INDEX('Deadline Log'!$D$6:$D$305,$N112)))</f>
        <v/>
      </c>
      <c r="H112" s="17">
        <f>IF($N112="","",IF(INDEX('Deadline Log'!$E$6:$E$305,$N112)="","",INDEX('Deadline Log'!$E$6:$E$305,$N112)))</f>
        <v/>
      </c>
      <c r="I112" s="11">
        <f>IF($N112="","",IF(INDEX('Deadline Log'!$F$6:$F$305,$N112)="","",INDEX('Deadline Log'!$F$6:$F$305,$N112)))</f>
        <v/>
      </c>
      <c r="J112" s="11">
        <f>IF($N112="","",IF(INDEX('Deadline Log'!$L$6:$L$305,$N112)="","",INDEX('Deadline Log'!$L$6:$L$305,$N112)))</f>
        <v/>
      </c>
      <c r="K112" s="11">
        <f>IF($N112="","",IF(INDEX('Deadline Log'!$M$6:$M$305,$N112)="","",INDEX('Deadline Log'!$M$6:$M$305,$N112)))</f>
        <v/>
      </c>
      <c r="L112" s="11">
        <f>IF($N112="","",IF(INDEX('Deadline Log'!$O$6:$O$305,$N112)="","",INDEX('Deadline Log'!$O$6:$O$305,$N112)))</f>
        <v/>
      </c>
      <c r="M112" s="12">
        <f>IF(A112="","",SMALL('Deadline Log'!$R$6:$R$305,A112))</f>
        <v/>
      </c>
      <c r="N112" s="9">
        <f>IF(M112="","",MATCH(M112,'Deadline Log'!$R$6:$R$305,0))</f>
        <v/>
      </c>
    </row>
    <row r="113">
      <c r="A113" s="13">
        <f>IF(ROW()-ROW($A$5)&gt;$C$3,"",ROW()-ROW($A$5))</f>
        <v/>
      </c>
      <c r="B113" s="17">
        <f>IF($N113="","",IF(INDEX('Deadline Log'!$G$6:$G$305,$N113)="","",INDEX('Deadline Log'!$G$6:$G$305,$N113)))</f>
        <v/>
      </c>
      <c r="C113" s="11">
        <f>IF($N113="","",INDEX('Deadline Log'!$K$6:$K$305,$N113))</f>
        <v/>
      </c>
      <c r="D113" s="9">
        <f>IF($N113="","",INDEX('Deadline Log'!$J$6:$J$305,$N113))</f>
        <v/>
      </c>
      <c r="E113" s="11">
        <f>IF($N113="","",IF(INDEX('Deadline Log'!$A$6:$A$305,$N113)="","",INDEX('Deadline Log'!$A$6:$A$305,$N113)))</f>
        <v/>
      </c>
      <c r="F113" s="11">
        <f>IF($N113="","",IF(INDEX('Deadline Log'!$B$6:$B$305,$N113)="","",INDEX('Deadline Log'!$B$6:$B$305,$N113)))</f>
        <v/>
      </c>
      <c r="G113" s="11">
        <f>IF($N113="","",IF(INDEX('Deadline Log'!$D$6:$D$305,$N113)="","",INDEX('Deadline Log'!$D$6:$D$305,$N113)))</f>
        <v/>
      </c>
      <c r="H113" s="17">
        <f>IF($N113="","",IF(INDEX('Deadline Log'!$E$6:$E$305,$N113)="","",INDEX('Deadline Log'!$E$6:$E$305,$N113)))</f>
        <v/>
      </c>
      <c r="I113" s="11">
        <f>IF($N113="","",IF(INDEX('Deadline Log'!$F$6:$F$305,$N113)="","",INDEX('Deadline Log'!$F$6:$F$305,$N113)))</f>
        <v/>
      </c>
      <c r="J113" s="11">
        <f>IF($N113="","",IF(INDEX('Deadline Log'!$L$6:$L$305,$N113)="","",INDEX('Deadline Log'!$L$6:$L$305,$N113)))</f>
        <v/>
      </c>
      <c r="K113" s="11">
        <f>IF($N113="","",IF(INDEX('Deadline Log'!$M$6:$M$305,$N113)="","",INDEX('Deadline Log'!$M$6:$M$305,$N113)))</f>
        <v/>
      </c>
      <c r="L113" s="11">
        <f>IF($N113="","",IF(INDEX('Deadline Log'!$O$6:$O$305,$N113)="","",INDEX('Deadline Log'!$O$6:$O$305,$N113)))</f>
        <v/>
      </c>
      <c r="M113" s="12">
        <f>IF(A113="","",SMALL('Deadline Log'!$R$6:$R$305,A113))</f>
        <v/>
      </c>
      <c r="N113" s="9">
        <f>IF(M113="","",MATCH(M113,'Deadline Log'!$R$6:$R$305,0))</f>
        <v/>
      </c>
    </row>
    <row r="114">
      <c r="A114" s="13">
        <f>IF(ROW()-ROW($A$5)&gt;$C$3,"",ROW()-ROW($A$5))</f>
        <v/>
      </c>
      <c r="B114" s="17">
        <f>IF($N114="","",IF(INDEX('Deadline Log'!$G$6:$G$305,$N114)="","",INDEX('Deadline Log'!$G$6:$G$305,$N114)))</f>
        <v/>
      </c>
      <c r="C114" s="11">
        <f>IF($N114="","",INDEX('Deadline Log'!$K$6:$K$305,$N114))</f>
        <v/>
      </c>
      <c r="D114" s="9">
        <f>IF($N114="","",INDEX('Deadline Log'!$J$6:$J$305,$N114))</f>
        <v/>
      </c>
      <c r="E114" s="11">
        <f>IF($N114="","",IF(INDEX('Deadline Log'!$A$6:$A$305,$N114)="","",INDEX('Deadline Log'!$A$6:$A$305,$N114)))</f>
        <v/>
      </c>
      <c r="F114" s="11">
        <f>IF($N114="","",IF(INDEX('Deadline Log'!$B$6:$B$305,$N114)="","",INDEX('Deadline Log'!$B$6:$B$305,$N114)))</f>
        <v/>
      </c>
      <c r="G114" s="11">
        <f>IF($N114="","",IF(INDEX('Deadline Log'!$D$6:$D$305,$N114)="","",INDEX('Deadline Log'!$D$6:$D$305,$N114)))</f>
        <v/>
      </c>
      <c r="H114" s="17">
        <f>IF($N114="","",IF(INDEX('Deadline Log'!$E$6:$E$305,$N114)="","",INDEX('Deadline Log'!$E$6:$E$305,$N114)))</f>
        <v/>
      </c>
      <c r="I114" s="11">
        <f>IF($N114="","",IF(INDEX('Deadline Log'!$F$6:$F$305,$N114)="","",INDEX('Deadline Log'!$F$6:$F$305,$N114)))</f>
        <v/>
      </c>
      <c r="J114" s="11">
        <f>IF($N114="","",IF(INDEX('Deadline Log'!$L$6:$L$305,$N114)="","",INDEX('Deadline Log'!$L$6:$L$305,$N114)))</f>
        <v/>
      </c>
      <c r="K114" s="11">
        <f>IF($N114="","",IF(INDEX('Deadline Log'!$M$6:$M$305,$N114)="","",INDEX('Deadline Log'!$M$6:$M$305,$N114)))</f>
        <v/>
      </c>
      <c r="L114" s="11">
        <f>IF($N114="","",IF(INDEX('Deadline Log'!$O$6:$O$305,$N114)="","",INDEX('Deadline Log'!$O$6:$O$305,$N114)))</f>
        <v/>
      </c>
      <c r="M114" s="12">
        <f>IF(A114="","",SMALL('Deadline Log'!$R$6:$R$305,A114))</f>
        <v/>
      </c>
      <c r="N114" s="9">
        <f>IF(M114="","",MATCH(M114,'Deadline Log'!$R$6:$R$305,0))</f>
        <v/>
      </c>
    </row>
    <row r="115">
      <c r="A115" s="13">
        <f>IF(ROW()-ROW($A$5)&gt;$C$3,"",ROW()-ROW($A$5))</f>
        <v/>
      </c>
      <c r="B115" s="17">
        <f>IF($N115="","",IF(INDEX('Deadline Log'!$G$6:$G$305,$N115)="","",INDEX('Deadline Log'!$G$6:$G$305,$N115)))</f>
        <v/>
      </c>
      <c r="C115" s="11">
        <f>IF($N115="","",INDEX('Deadline Log'!$K$6:$K$305,$N115))</f>
        <v/>
      </c>
      <c r="D115" s="9">
        <f>IF($N115="","",INDEX('Deadline Log'!$J$6:$J$305,$N115))</f>
        <v/>
      </c>
      <c r="E115" s="11">
        <f>IF($N115="","",IF(INDEX('Deadline Log'!$A$6:$A$305,$N115)="","",INDEX('Deadline Log'!$A$6:$A$305,$N115)))</f>
        <v/>
      </c>
      <c r="F115" s="11">
        <f>IF($N115="","",IF(INDEX('Deadline Log'!$B$6:$B$305,$N115)="","",INDEX('Deadline Log'!$B$6:$B$305,$N115)))</f>
        <v/>
      </c>
      <c r="G115" s="11">
        <f>IF($N115="","",IF(INDEX('Deadline Log'!$D$6:$D$305,$N115)="","",INDEX('Deadline Log'!$D$6:$D$305,$N115)))</f>
        <v/>
      </c>
      <c r="H115" s="17">
        <f>IF($N115="","",IF(INDEX('Deadline Log'!$E$6:$E$305,$N115)="","",INDEX('Deadline Log'!$E$6:$E$305,$N115)))</f>
        <v/>
      </c>
      <c r="I115" s="11">
        <f>IF($N115="","",IF(INDEX('Deadline Log'!$F$6:$F$305,$N115)="","",INDEX('Deadline Log'!$F$6:$F$305,$N115)))</f>
        <v/>
      </c>
      <c r="J115" s="11">
        <f>IF($N115="","",IF(INDEX('Deadline Log'!$L$6:$L$305,$N115)="","",INDEX('Deadline Log'!$L$6:$L$305,$N115)))</f>
        <v/>
      </c>
      <c r="K115" s="11">
        <f>IF($N115="","",IF(INDEX('Deadline Log'!$M$6:$M$305,$N115)="","",INDEX('Deadline Log'!$M$6:$M$305,$N115)))</f>
        <v/>
      </c>
      <c r="L115" s="11">
        <f>IF($N115="","",IF(INDEX('Deadline Log'!$O$6:$O$305,$N115)="","",INDEX('Deadline Log'!$O$6:$O$305,$N115)))</f>
        <v/>
      </c>
      <c r="M115" s="12">
        <f>IF(A115="","",SMALL('Deadline Log'!$R$6:$R$305,A115))</f>
        <v/>
      </c>
      <c r="N115" s="9">
        <f>IF(M115="","",MATCH(M115,'Deadline Log'!$R$6:$R$305,0))</f>
        <v/>
      </c>
    </row>
    <row r="116">
      <c r="A116" s="13">
        <f>IF(ROW()-ROW($A$5)&gt;$C$3,"",ROW()-ROW($A$5))</f>
        <v/>
      </c>
      <c r="B116" s="17">
        <f>IF($N116="","",IF(INDEX('Deadline Log'!$G$6:$G$305,$N116)="","",INDEX('Deadline Log'!$G$6:$G$305,$N116)))</f>
        <v/>
      </c>
      <c r="C116" s="11">
        <f>IF($N116="","",INDEX('Deadline Log'!$K$6:$K$305,$N116))</f>
        <v/>
      </c>
      <c r="D116" s="9">
        <f>IF($N116="","",INDEX('Deadline Log'!$J$6:$J$305,$N116))</f>
        <v/>
      </c>
      <c r="E116" s="11">
        <f>IF($N116="","",IF(INDEX('Deadline Log'!$A$6:$A$305,$N116)="","",INDEX('Deadline Log'!$A$6:$A$305,$N116)))</f>
        <v/>
      </c>
      <c r="F116" s="11">
        <f>IF($N116="","",IF(INDEX('Deadline Log'!$B$6:$B$305,$N116)="","",INDEX('Deadline Log'!$B$6:$B$305,$N116)))</f>
        <v/>
      </c>
      <c r="G116" s="11">
        <f>IF($N116="","",IF(INDEX('Deadline Log'!$D$6:$D$305,$N116)="","",INDEX('Deadline Log'!$D$6:$D$305,$N116)))</f>
        <v/>
      </c>
      <c r="H116" s="17">
        <f>IF($N116="","",IF(INDEX('Deadline Log'!$E$6:$E$305,$N116)="","",INDEX('Deadline Log'!$E$6:$E$305,$N116)))</f>
        <v/>
      </c>
      <c r="I116" s="11">
        <f>IF($N116="","",IF(INDEX('Deadline Log'!$F$6:$F$305,$N116)="","",INDEX('Deadline Log'!$F$6:$F$305,$N116)))</f>
        <v/>
      </c>
      <c r="J116" s="11">
        <f>IF($N116="","",IF(INDEX('Deadline Log'!$L$6:$L$305,$N116)="","",INDEX('Deadline Log'!$L$6:$L$305,$N116)))</f>
        <v/>
      </c>
      <c r="K116" s="11">
        <f>IF($N116="","",IF(INDEX('Deadline Log'!$M$6:$M$305,$N116)="","",INDEX('Deadline Log'!$M$6:$M$305,$N116)))</f>
        <v/>
      </c>
      <c r="L116" s="11">
        <f>IF($N116="","",IF(INDEX('Deadline Log'!$O$6:$O$305,$N116)="","",INDEX('Deadline Log'!$O$6:$O$305,$N116)))</f>
        <v/>
      </c>
      <c r="M116" s="12">
        <f>IF(A116="","",SMALL('Deadline Log'!$R$6:$R$305,A116))</f>
        <v/>
      </c>
      <c r="N116" s="9">
        <f>IF(M116="","",MATCH(M116,'Deadline Log'!$R$6:$R$305,0))</f>
        <v/>
      </c>
    </row>
    <row r="117">
      <c r="A117" s="13">
        <f>IF(ROW()-ROW($A$5)&gt;$C$3,"",ROW()-ROW($A$5))</f>
        <v/>
      </c>
      <c r="B117" s="17">
        <f>IF($N117="","",IF(INDEX('Deadline Log'!$G$6:$G$305,$N117)="","",INDEX('Deadline Log'!$G$6:$G$305,$N117)))</f>
        <v/>
      </c>
      <c r="C117" s="11">
        <f>IF($N117="","",INDEX('Deadline Log'!$K$6:$K$305,$N117))</f>
        <v/>
      </c>
      <c r="D117" s="9">
        <f>IF($N117="","",INDEX('Deadline Log'!$J$6:$J$305,$N117))</f>
        <v/>
      </c>
      <c r="E117" s="11">
        <f>IF($N117="","",IF(INDEX('Deadline Log'!$A$6:$A$305,$N117)="","",INDEX('Deadline Log'!$A$6:$A$305,$N117)))</f>
        <v/>
      </c>
      <c r="F117" s="11">
        <f>IF($N117="","",IF(INDEX('Deadline Log'!$B$6:$B$305,$N117)="","",INDEX('Deadline Log'!$B$6:$B$305,$N117)))</f>
        <v/>
      </c>
      <c r="G117" s="11">
        <f>IF($N117="","",IF(INDEX('Deadline Log'!$D$6:$D$305,$N117)="","",INDEX('Deadline Log'!$D$6:$D$305,$N117)))</f>
        <v/>
      </c>
      <c r="H117" s="17">
        <f>IF($N117="","",IF(INDEX('Deadline Log'!$E$6:$E$305,$N117)="","",INDEX('Deadline Log'!$E$6:$E$305,$N117)))</f>
        <v/>
      </c>
      <c r="I117" s="11">
        <f>IF($N117="","",IF(INDEX('Deadline Log'!$F$6:$F$305,$N117)="","",INDEX('Deadline Log'!$F$6:$F$305,$N117)))</f>
        <v/>
      </c>
      <c r="J117" s="11">
        <f>IF($N117="","",IF(INDEX('Deadline Log'!$L$6:$L$305,$N117)="","",INDEX('Deadline Log'!$L$6:$L$305,$N117)))</f>
        <v/>
      </c>
      <c r="K117" s="11">
        <f>IF($N117="","",IF(INDEX('Deadline Log'!$M$6:$M$305,$N117)="","",INDEX('Deadline Log'!$M$6:$M$305,$N117)))</f>
        <v/>
      </c>
      <c r="L117" s="11">
        <f>IF($N117="","",IF(INDEX('Deadline Log'!$O$6:$O$305,$N117)="","",INDEX('Deadline Log'!$O$6:$O$305,$N117)))</f>
        <v/>
      </c>
      <c r="M117" s="12">
        <f>IF(A117="","",SMALL('Deadline Log'!$R$6:$R$305,A117))</f>
        <v/>
      </c>
      <c r="N117" s="9">
        <f>IF(M117="","",MATCH(M117,'Deadline Log'!$R$6:$R$305,0))</f>
        <v/>
      </c>
    </row>
    <row r="118">
      <c r="A118" s="13">
        <f>IF(ROW()-ROW($A$5)&gt;$C$3,"",ROW()-ROW($A$5))</f>
        <v/>
      </c>
      <c r="B118" s="17">
        <f>IF($N118="","",IF(INDEX('Deadline Log'!$G$6:$G$305,$N118)="","",INDEX('Deadline Log'!$G$6:$G$305,$N118)))</f>
        <v/>
      </c>
      <c r="C118" s="11">
        <f>IF($N118="","",INDEX('Deadline Log'!$K$6:$K$305,$N118))</f>
        <v/>
      </c>
      <c r="D118" s="9">
        <f>IF($N118="","",INDEX('Deadline Log'!$J$6:$J$305,$N118))</f>
        <v/>
      </c>
      <c r="E118" s="11">
        <f>IF($N118="","",IF(INDEX('Deadline Log'!$A$6:$A$305,$N118)="","",INDEX('Deadline Log'!$A$6:$A$305,$N118)))</f>
        <v/>
      </c>
      <c r="F118" s="11">
        <f>IF($N118="","",IF(INDEX('Deadline Log'!$B$6:$B$305,$N118)="","",INDEX('Deadline Log'!$B$6:$B$305,$N118)))</f>
        <v/>
      </c>
      <c r="G118" s="11">
        <f>IF($N118="","",IF(INDEX('Deadline Log'!$D$6:$D$305,$N118)="","",INDEX('Deadline Log'!$D$6:$D$305,$N118)))</f>
        <v/>
      </c>
      <c r="H118" s="17">
        <f>IF($N118="","",IF(INDEX('Deadline Log'!$E$6:$E$305,$N118)="","",INDEX('Deadline Log'!$E$6:$E$305,$N118)))</f>
        <v/>
      </c>
      <c r="I118" s="11">
        <f>IF($N118="","",IF(INDEX('Deadline Log'!$F$6:$F$305,$N118)="","",INDEX('Deadline Log'!$F$6:$F$305,$N118)))</f>
        <v/>
      </c>
      <c r="J118" s="11">
        <f>IF($N118="","",IF(INDEX('Deadline Log'!$L$6:$L$305,$N118)="","",INDEX('Deadline Log'!$L$6:$L$305,$N118)))</f>
        <v/>
      </c>
      <c r="K118" s="11">
        <f>IF($N118="","",IF(INDEX('Deadline Log'!$M$6:$M$305,$N118)="","",INDEX('Deadline Log'!$M$6:$M$305,$N118)))</f>
        <v/>
      </c>
      <c r="L118" s="11">
        <f>IF($N118="","",IF(INDEX('Deadline Log'!$O$6:$O$305,$N118)="","",INDEX('Deadline Log'!$O$6:$O$305,$N118)))</f>
        <v/>
      </c>
      <c r="M118" s="12">
        <f>IF(A118="","",SMALL('Deadline Log'!$R$6:$R$305,A118))</f>
        <v/>
      </c>
      <c r="N118" s="9">
        <f>IF(M118="","",MATCH(M118,'Deadline Log'!$R$6:$R$305,0))</f>
        <v/>
      </c>
    </row>
    <row r="119">
      <c r="A119" s="13">
        <f>IF(ROW()-ROW($A$5)&gt;$C$3,"",ROW()-ROW($A$5))</f>
        <v/>
      </c>
      <c r="B119" s="17">
        <f>IF($N119="","",IF(INDEX('Deadline Log'!$G$6:$G$305,$N119)="","",INDEX('Deadline Log'!$G$6:$G$305,$N119)))</f>
        <v/>
      </c>
      <c r="C119" s="11">
        <f>IF($N119="","",INDEX('Deadline Log'!$K$6:$K$305,$N119))</f>
        <v/>
      </c>
      <c r="D119" s="9">
        <f>IF($N119="","",INDEX('Deadline Log'!$J$6:$J$305,$N119))</f>
        <v/>
      </c>
      <c r="E119" s="11">
        <f>IF($N119="","",IF(INDEX('Deadline Log'!$A$6:$A$305,$N119)="","",INDEX('Deadline Log'!$A$6:$A$305,$N119)))</f>
        <v/>
      </c>
      <c r="F119" s="11">
        <f>IF($N119="","",IF(INDEX('Deadline Log'!$B$6:$B$305,$N119)="","",INDEX('Deadline Log'!$B$6:$B$305,$N119)))</f>
        <v/>
      </c>
      <c r="G119" s="11">
        <f>IF($N119="","",IF(INDEX('Deadline Log'!$D$6:$D$305,$N119)="","",INDEX('Deadline Log'!$D$6:$D$305,$N119)))</f>
        <v/>
      </c>
      <c r="H119" s="17">
        <f>IF($N119="","",IF(INDEX('Deadline Log'!$E$6:$E$305,$N119)="","",INDEX('Deadline Log'!$E$6:$E$305,$N119)))</f>
        <v/>
      </c>
      <c r="I119" s="11">
        <f>IF($N119="","",IF(INDEX('Deadline Log'!$F$6:$F$305,$N119)="","",INDEX('Deadline Log'!$F$6:$F$305,$N119)))</f>
        <v/>
      </c>
      <c r="J119" s="11">
        <f>IF($N119="","",IF(INDEX('Deadline Log'!$L$6:$L$305,$N119)="","",INDEX('Deadline Log'!$L$6:$L$305,$N119)))</f>
        <v/>
      </c>
      <c r="K119" s="11">
        <f>IF($N119="","",IF(INDEX('Deadline Log'!$M$6:$M$305,$N119)="","",INDEX('Deadline Log'!$M$6:$M$305,$N119)))</f>
        <v/>
      </c>
      <c r="L119" s="11">
        <f>IF($N119="","",IF(INDEX('Deadline Log'!$O$6:$O$305,$N119)="","",INDEX('Deadline Log'!$O$6:$O$305,$N119)))</f>
        <v/>
      </c>
      <c r="M119" s="12">
        <f>IF(A119="","",SMALL('Deadline Log'!$R$6:$R$305,A119))</f>
        <v/>
      </c>
      <c r="N119" s="9">
        <f>IF(M119="","",MATCH(M119,'Deadline Log'!$R$6:$R$305,0))</f>
        <v/>
      </c>
    </row>
    <row r="120">
      <c r="A120" s="13">
        <f>IF(ROW()-ROW($A$5)&gt;$C$3,"",ROW()-ROW($A$5))</f>
        <v/>
      </c>
      <c r="B120" s="17">
        <f>IF($N120="","",IF(INDEX('Deadline Log'!$G$6:$G$305,$N120)="","",INDEX('Deadline Log'!$G$6:$G$305,$N120)))</f>
        <v/>
      </c>
      <c r="C120" s="11">
        <f>IF($N120="","",INDEX('Deadline Log'!$K$6:$K$305,$N120))</f>
        <v/>
      </c>
      <c r="D120" s="9">
        <f>IF($N120="","",INDEX('Deadline Log'!$J$6:$J$305,$N120))</f>
        <v/>
      </c>
      <c r="E120" s="11">
        <f>IF($N120="","",IF(INDEX('Deadline Log'!$A$6:$A$305,$N120)="","",INDEX('Deadline Log'!$A$6:$A$305,$N120)))</f>
        <v/>
      </c>
      <c r="F120" s="11">
        <f>IF($N120="","",IF(INDEX('Deadline Log'!$B$6:$B$305,$N120)="","",INDEX('Deadline Log'!$B$6:$B$305,$N120)))</f>
        <v/>
      </c>
      <c r="G120" s="11">
        <f>IF($N120="","",IF(INDEX('Deadline Log'!$D$6:$D$305,$N120)="","",INDEX('Deadline Log'!$D$6:$D$305,$N120)))</f>
        <v/>
      </c>
      <c r="H120" s="17">
        <f>IF($N120="","",IF(INDEX('Deadline Log'!$E$6:$E$305,$N120)="","",INDEX('Deadline Log'!$E$6:$E$305,$N120)))</f>
        <v/>
      </c>
      <c r="I120" s="11">
        <f>IF($N120="","",IF(INDEX('Deadline Log'!$F$6:$F$305,$N120)="","",INDEX('Deadline Log'!$F$6:$F$305,$N120)))</f>
        <v/>
      </c>
      <c r="J120" s="11">
        <f>IF($N120="","",IF(INDEX('Deadline Log'!$L$6:$L$305,$N120)="","",INDEX('Deadline Log'!$L$6:$L$305,$N120)))</f>
        <v/>
      </c>
      <c r="K120" s="11">
        <f>IF($N120="","",IF(INDEX('Deadline Log'!$M$6:$M$305,$N120)="","",INDEX('Deadline Log'!$M$6:$M$305,$N120)))</f>
        <v/>
      </c>
      <c r="L120" s="11">
        <f>IF($N120="","",IF(INDEX('Deadline Log'!$O$6:$O$305,$N120)="","",INDEX('Deadline Log'!$O$6:$O$305,$N120)))</f>
        <v/>
      </c>
      <c r="M120" s="12">
        <f>IF(A120="","",SMALL('Deadline Log'!$R$6:$R$305,A120))</f>
        <v/>
      </c>
      <c r="N120" s="9">
        <f>IF(M120="","",MATCH(M120,'Deadline Log'!$R$6:$R$305,0))</f>
        <v/>
      </c>
    </row>
    <row r="121">
      <c r="A121" s="13">
        <f>IF(ROW()-ROW($A$5)&gt;$C$3,"",ROW()-ROW($A$5))</f>
        <v/>
      </c>
      <c r="B121" s="17">
        <f>IF($N121="","",IF(INDEX('Deadline Log'!$G$6:$G$305,$N121)="","",INDEX('Deadline Log'!$G$6:$G$305,$N121)))</f>
        <v/>
      </c>
      <c r="C121" s="11">
        <f>IF($N121="","",INDEX('Deadline Log'!$K$6:$K$305,$N121))</f>
        <v/>
      </c>
      <c r="D121" s="9">
        <f>IF($N121="","",INDEX('Deadline Log'!$J$6:$J$305,$N121))</f>
        <v/>
      </c>
      <c r="E121" s="11">
        <f>IF($N121="","",IF(INDEX('Deadline Log'!$A$6:$A$305,$N121)="","",INDEX('Deadline Log'!$A$6:$A$305,$N121)))</f>
        <v/>
      </c>
      <c r="F121" s="11">
        <f>IF($N121="","",IF(INDEX('Deadline Log'!$B$6:$B$305,$N121)="","",INDEX('Deadline Log'!$B$6:$B$305,$N121)))</f>
        <v/>
      </c>
      <c r="G121" s="11">
        <f>IF($N121="","",IF(INDEX('Deadline Log'!$D$6:$D$305,$N121)="","",INDEX('Deadline Log'!$D$6:$D$305,$N121)))</f>
        <v/>
      </c>
      <c r="H121" s="17">
        <f>IF($N121="","",IF(INDEX('Deadline Log'!$E$6:$E$305,$N121)="","",INDEX('Deadline Log'!$E$6:$E$305,$N121)))</f>
        <v/>
      </c>
      <c r="I121" s="11">
        <f>IF($N121="","",IF(INDEX('Deadline Log'!$F$6:$F$305,$N121)="","",INDEX('Deadline Log'!$F$6:$F$305,$N121)))</f>
        <v/>
      </c>
      <c r="J121" s="11">
        <f>IF($N121="","",IF(INDEX('Deadline Log'!$L$6:$L$305,$N121)="","",INDEX('Deadline Log'!$L$6:$L$305,$N121)))</f>
        <v/>
      </c>
      <c r="K121" s="11">
        <f>IF($N121="","",IF(INDEX('Deadline Log'!$M$6:$M$305,$N121)="","",INDEX('Deadline Log'!$M$6:$M$305,$N121)))</f>
        <v/>
      </c>
      <c r="L121" s="11">
        <f>IF($N121="","",IF(INDEX('Deadline Log'!$O$6:$O$305,$N121)="","",INDEX('Deadline Log'!$O$6:$O$305,$N121)))</f>
        <v/>
      </c>
      <c r="M121" s="12">
        <f>IF(A121="","",SMALL('Deadline Log'!$R$6:$R$305,A121))</f>
        <v/>
      </c>
      <c r="N121" s="9">
        <f>IF(M121="","",MATCH(M121,'Deadline Log'!$R$6:$R$305,0))</f>
        <v/>
      </c>
    </row>
    <row r="122">
      <c r="A122" s="13">
        <f>IF(ROW()-ROW($A$5)&gt;$C$3,"",ROW()-ROW($A$5))</f>
        <v/>
      </c>
      <c r="B122" s="17">
        <f>IF($N122="","",IF(INDEX('Deadline Log'!$G$6:$G$305,$N122)="","",INDEX('Deadline Log'!$G$6:$G$305,$N122)))</f>
        <v/>
      </c>
      <c r="C122" s="11">
        <f>IF($N122="","",INDEX('Deadline Log'!$K$6:$K$305,$N122))</f>
        <v/>
      </c>
      <c r="D122" s="9">
        <f>IF($N122="","",INDEX('Deadline Log'!$J$6:$J$305,$N122))</f>
        <v/>
      </c>
      <c r="E122" s="11">
        <f>IF($N122="","",IF(INDEX('Deadline Log'!$A$6:$A$305,$N122)="","",INDEX('Deadline Log'!$A$6:$A$305,$N122)))</f>
        <v/>
      </c>
      <c r="F122" s="11">
        <f>IF($N122="","",IF(INDEX('Deadline Log'!$B$6:$B$305,$N122)="","",INDEX('Deadline Log'!$B$6:$B$305,$N122)))</f>
        <v/>
      </c>
      <c r="G122" s="11">
        <f>IF($N122="","",IF(INDEX('Deadline Log'!$D$6:$D$305,$N122)="","",INDEX('Deadline Log'!$D$6:$D$305,$N122)))</f>
        <v/>
      </c>
      <c r="H122" s="17">
        <f>IF($N122="","",IF(INDEX('Deadline Log'!$E$6:$E$305,$N122)="","",INDEX('Deadline Log'!$E$6:$E$305,$N122)))</f>
        <v/>
      </c>
      <c r="I122" s="11">
        <f>IF($N122="","",IF(INDEX('Deadline Log'!$F$6:$F$305,$N122)="","",INDEX('Deadline Log'!$F$6:$F$305,$N122)))</f>
        <v/>
      </c>
      <c r="J122" s="11">
        <f>IF($N122="","",IF(INDEX('Deadline Log'!$L$6:$L$305,$N122)="","",INDEX('Deadline Log'!$L$6:$L$305,$N122)))</f>
        <v/>
      </c>
      <c r="K122" s="11">
        <f>IF($N122="","",IF(INDEX('Deadline Log'!$M$6:$M$305,$N122)="","",INDEX('Deadline Log'!$M$6:$M$305,$N122)))</f>
        <v/>
      </c>
      <c r="L122" s="11">
        <f>IF($N122="","",IF(INDEX('Deadline Log'!$O$6:$O$305,$N122)="","",INDEX('Deadline Log'!$O$6:$O$305,$N122)))</f>
        <v/>
      </c>
      <c r="M122" s="12">
        <f>IF(A122="","",SMALL('Deadline Log'!$R$6:$R$305,A122))</f>
        <v/>
      </c>
      <c r="N122" s="9">
        <f>IF(M122="","",MATCH(M122,'Deadline Log'!$R$6:$R$305,0))</f>
        <v/>
      </c>
    </row>
    <row r="123">
      <c r="A123" s="13">
        <f>IF(ROW()-ROW($A$5)&gt;$C$3,"",ROW()-ROW($A$5))</f>
        <v/>
      </c>
      <c r="B123" s="17">
        <f>IF($N123="","",IF(INDEX('Deadline Log'!$G$6:$G$305,$N123)="","",INDEX('Deadline Log'!$G$6:$G$305,$N123)))</f>
        <v/>
      </c>
      <c r="C123" s="11">
        <f>IF($N123="","",INDEX('Deadline Log'!$K$6:$K$305,$N123))</f>
        <v/>
      </c>
      <c r="D123" s="9">
        <f>IF($N123="","",INDEX('Deadline Log'!$J$6:$J$305,$N123))</f>
        <v/>
      </c>
      <c r="E123" s="11">
        <f>IF($N123="","",IF(INDEX('Deadline Log'!$A$6:$A$305,$N123)="","",INDEX('Deadline Log'!$A$6:$A$305,$N123)))</f>
        <v/>
      </c>
      <c r="F123" s="11">
        <f>IF($N123="","",IF(INDEX('Deadline Log'!$B$6:$B$305,$N123)="","",INDEX('Deadline Log'!$B$6:$B$305,$N123)))</f>
        <v/>
      </c>
      <c r="G123" s="11">
        <f>IF($N123="","",IF(INDEX('Deadline Log'!$D$6:$D$305,$N123)="","",INDEX('Deadline Log'!$D$6:$D$305,$N123)))</f>
        <v/>
      </c>
      <c r="H123" s="17">
        <f>IF($N123="","",IF(INDEX('Deadline Log'!$E$6:$E$305,$N123)="","",INDEX('Deadline Log'!$E$6:$E$305,$N123)))</f>
        <v/>
      </c>
      <c r="I123" s="11">
        <f>IF($N123="","",IF(INDEX('Deadline Log'!$F$6:$F$305,$N123)="","",INDEX('Deadline Log'!$F$6:$F$305,$N123)))</f>
        <v/>
      </c>
      <c r="J123" s="11">
        <f>IF($N123="","",IF(INDEX('Deadline Log'!$L$6:$L$305,$N123)="","",INDEX('Deadline Log'!$L$6:$L$305,$N123)))</f>
        <v/>
      </c>
      <c r="K123" s="11">
        <f>IF($N123="","",IF(INDEX('Deadline Log'!$M$6:$M$305,$N123)="","",INDEX('Deadline Log'!$M$6:$M$305,$N123)))</f>
        <v/>
      </c>
      <c r="L123" s="11">
        <f>IF($N123="","",IF(INDEX('Deadline Log'!$O$6:$O$305,$N123)="","",INDEX('Deadline Log'!$O$6:$O$305,$N123)))</f>
        <v/>
      </c>
      <c r="M123" s="12">
        <f>IF(A123="","",SMALL('Deadline Log'!$R$6:$R$305,A123))</f>
        <v/>
      </c>
      <c r="N123" s="9">
        <f>IF(M123="","",MATCH(M123,'Deadline Log'!$R$6:$R$305,0))</f>
        <v/>
      </c>
    </row>
    <row r="124">
      <c r="A124" s="13">
        <f>IF(ROW()-ROW($A$5)&gt;$C$3,"",ROW()-ROW($A$5))</f>
        <v/>
      </c>
      <c r="B124" s="17">
        <f>IF($N124="","",IF(INDEX('Deadline Log'!$G$6:$G$305,$N124)="","",INDEX('Deadline Log'!$G$6:$G$305,$N124)))</f>
        <v/>
      </c>
      <c r="C124" s="11">
        <f>IF($N124="","",INDEX('Deadline Log'!$K$6:$K$305,$N124))</f>
        <v/>
      </c>
      <c r="D124" s="9">
        <f>IF($N124="","",INDEX('Deadline Log'!$J$6:$J$305,$N124))</f>
        <v/>
      </c>
      <c r="E124" s="11">
        <f>IF($N124="","",IF(INDEX('Deadline Log'!$A$6:$A$305,$N124)="","",INDEX('Deadline Log'!$A$6:$A$305,$N124)))</f>
        <v/>
      </c>
      <c r="F124" s="11">
        <f>IF($N124="","",IF(INDEX('Deadline Log'!$B$6:$B$305,$N124)="","",INDEX('Deadline Log'!$B$6:$B$305,$N124)))</f>
        <v/>
      </c>
      <c r="G124" s="11">
        <f>IF($N124="","",IF(INDEX('Deadline Log'!$D$6:$D$305,$N124)="","",INDEX('Deadline Log'!$D$6:$D$305,$N124)))</f>
        <v/>
      </c>
      <c r="H124" s="17">
        <f>IF($N124="","",IF(INDEX('Deadline Log'!$E$6:$E$305,$N124)="","",INDEX('Deadline Log'!$E$6:$E$305,$N124)))</f>
        <v/>
      </c>
      <c r="I124" s="11">
        <f>IF($N124="","",IF(INDEX('Deadline Log'!$F$6:$F$305,$N124)="","",INDEX('Deadline Log'!$F$6:$F$305,$N124)))</f>
        <v/>
      </c>
      <c r="J124" s="11">
        <f>IF($N124="","",IF(INDEX('Deadline Log'!$L$6:$L$305,$N124)="","",INDEX('Deadline Log'!$L$6:$L$305,$N124)))</f>
        <v/>
      </c>
      <c r="K124" s="11">
        <f>IF($N124="","",IF(INDEX('Deadline Log'!$M$6:$M$305,$N124)="","",INDEX('Deadline Log'!$M$6:$M$305,$N124)))</f>
        <v/>
      </c>
      <c r="L124" s="11">
        <f>IF($N124="","",IF(INDEX('Deadline Log'!$O$6:$O$305,$N124)="","",INDEX('Deadline Log'!$O$6:$O$305,$N124)))</f>
        <v/>
      </c>
      <c r="M124" s="12">
        <f>IF(A124="","",SMALL('Deadline Log'!$R$6:$R$305,A124))</f>
        <v/>
      </c>
      <c r="N124" s="9">
        <f>IF(M124="","",MATCH(M124,'Deadline Log'!$R$6:$R$305,0))</f>
        <v/>
      </c>
    </row>
    <row r="125">
      <c r="A125" s="13">
        <f>IF(ROW()-ROW($A$5)&gt;$C$3,"",ROW()-ROW($A$5))</f>
        <v/>
      </c>
      <c r="B125" s="17">
        <f>IF($N125="","",IF(INDEX('Deadline Log'!$G$6:$G$305,$N125)="","",INDEX('Deadline Log'!$G$6:$G$305,$N125)))</f>
        <v/>
      </c>
      <c r="C125" s="11">
        <f>IF($N125="","",INDEX('Deadline Log'!$K$6:$K$305,$N125))</f>
        <v/>
      </c>
      <c r="D125" s="9">
        <f>IF($N125="","",INDEX('Deadline Log'!$J$6:$J$305,$N125))</f>
        <v/>
      </c>
      <c r="E125" s="11">
        <f>IF($N125="","",IF(INDEX('Deadline Log'!$A$6:$A$305,$N125)="","",INDEX('Deadline Log'!$A$6:$A$305,$N125)))</f>
        <v/>
      </c>
      <c r="F125" s="11">
        <f>IF($N125="","",IF(INDEX('Deadline Log'!$B$6:$B$305,$N125)="","",INDEX('Deadline Log'!$B$6:$B$305,$N125)))</f>
        <v/>
      </c>
      <c r="G125" s="11">
        <f>IF($N125="","",IF(INDEX('Deadline Log'!$D$6:$D$305,$N125)="","",INDEX('Deadline Log'!$D$6:$D$305,$N125)))</f>
        <v/>
      </c>
      <c r="H125" s="17">
        <f>IF($N125="","",IF(INDEX('Deadline Log'!$E$6:$E$305,$N125)="","",INDEX('Deadline Log'!$E$6:$E$305,$N125)))</f>
        <v/>
      </c>
      <c r="I125" s="11">
        <f>IF($N125="","",IF(INDEX('Deadline Log'!$F$6:$F$305,$N125)="","",INDEX('Deadline Log'!$F$6:$F$305,$N125)))</f>
        <v/>
      </c>
      <c r="J125" s="11">
        <f>IF($N125="","",IF(INDEX('Deadline Log'!$L$6:$L$305,$N125)="","",INDEX('Deadline Log'!$L$6:$L$305,$N125)))</f>
        <v/>
      </c>
      <c r="K125" s="11">
        <f>IF($N125="","",IF(INDEX('Deadline Log'!$M$6:$M$305,$N125)="","",INDEX('Deadline Log'!$M$6:$M$305,$N125)))</f>
        <v/>
      </c>
      <c r="L125" s="11">
        <f>IF($N125="","",IF(INDEX('Deadline Log'!$O$6:$O$305,$N125)="","",INDEX('Deadline Log'!$O$6:$O$305,$N125)))</f>
        <v/>
      </c>
      <c r="M125" s="12">
        <f>IF(A125="","",SMALL('Deadline Log'!$R$6:$R$305,A125))</f>
        <v/>
      </c>
      <c r="N125" s="9">
        <f>IF(M125="","",MATCH(M125,'Deadline Log'!$R$6:$R$305,0))</f>
        <v/>
      </c>
    </row>
    <row r="126">
      <c r="A126" s="13">
        <f>IF(ROW()-ROW($A$5)&gt;$C$3,"",ROW()-ROW($A$5))</f>
        <v/>
      </c>
      <c r="B126" s="17">
        <f>IF($N126="","",IF(INDEX('Deadline Log'!$G$6:$G$305,$N126)="","",INDEX('Deadline Log'!$G$6:$G$305,$N126)))</f>
        <v/>
      </c>
      <c r="C126" s="11">
        <f>IF($N126="","",INDEX('Deadline Log'!$K$6:$K$305,$N126))</f>
        <v/>
      </c>
      <c r="D126" s="9">
        <f>IF($N126="","",INDEX('Deadline Log'!$J$6:$J$305,$N126))</f>
        <v/>
      </c>
      <c r="E126" s="11">
        <f>IF($N126="","",IF(INDEX('Deadline Log'!$A$6:$A$305,$N126)="","",INDEX('Deadline Log'!$A$6:$A$305,$N126)))</f>
        <v/>
      </c>
      <c r="F126" s="11">
        <f>IF($N126="","",IF(INDEX('Deadline Log'!$B$6:$B$305,$N126)="","",INDEX('Deadline Log'!$B$6:$B$305,$N126)))</f>
        <v/>
      </c>
      <c r="G126" s="11">
        <f>IF($N126="","",IF(INDEX('Deadline Log'!$D$6:$D$305,$N126)="","",INDEX('Deadline Log'!$D$6:$D$305,$N126)))</f>
        <v/>
      </c>
      <c r="H126" s="17">
        <f>IF($N126="","",IF(INDEX('Deadline Log'!$E$6:$E$305,$N126)="","",INDEX('Deadline Log'!$E$6:$E$305,$N126)))</f>
        <v/>
      </c>
      <c r="I126" s="11">
        <f>IF($N126="","",IF(INDEX('Deadline Log'!$F$6:$F$305,$N126)="","",INDEX('Deadline Log'!$F$6:$F$305,$N126)))</f>
        <v/>
      </c>
      <c r="J126" s="11">
        <f>IF($N126="","",IF(INDEX('Deadline Log'!$L$6:$L$305,$N126)="","",INDEX('Deadline Log'!$L$6:$L$305,$N126)))</f>
        <v/>
      </c>
      <c r="K126" s="11">
        <f>IF($N126="","",IF(INDEX('Deadline Log'!$M$6:$M$305,$N126)="","",INDEX('Deadline Log'!$M$6:$M$305,$N126)))</f>
        <v/>
      </c>
      <c r="L126" s="11">
        <f>IF($N126="","",IF(INDEX('Deadline Log'!$O$6:$O$305,$N126)="","",INDEX('Deadline Log'!$O$6:$O$305,$N126)))</f>
        <v/>
      </c>
      <c r="M126" s="12">
        <f>IF(A126="","",SMALL('Deadline Log'!$R$6:$R$305,A126))</f>
        <v/>
      </c>
      <c r="N126" s="9">
        <f>IF(M126="","",MATCH(M126,'Deadline Log'!$R$6:$R$305,0))</f>
        <v/>
      </c>
    </row>
    <row r="127">
      <c r="A127" s="13">
        <f>IF(ROW()-ROW($A$5)&gt;$C$3,"",ROW()-ROW($A$5))</f>
        <v/>
      </c>
      <c r="B127" s="17">
        <f>IF($N127="","",IF(INDEX('Deadline Log'!$G$6:$G$305,$N127)="","",INDEX('Deadline Log'!$G$6:$G$305,$N127)))</f>
        <v/>
      </c>
      <c r="C127" s="11">
        <f>IF($N127="","",INDEX('Deadline Log'!$K$6:$K$305,$N127))</f>
        <v/>
      </c>
      <c r="D127" s="9">
        <f>IF($N127="","",INDEX('Deadline Log'!$J$6:$J$305,$N127))</f>
        <v/>
      </c>
      <c r="E127" s="11">
        <f>IF($N127="","",IF(INDEX('Deadline Log'!$A$6:$A$305,$N127)="","",INDEX('Deadline Log'!$A$6:$A$305,$N127)))</f>
        <v/>
      </c>
      <c r="F127" s="11">
        <f>IF($N127="","",IF(INDEX('Deadline Log'!$B$6:$B$305,$N127)="","",INDEX('Deadline Log'!$B$6:$B$305,$N127)))</f>
        <v/>
      </c>
      <c r="G127" s="11">
        <f>IF($N127="","",IF(INDEX('Deadline Log'!$D$6:$D$305,$N127)="","",INDEX('Deadline Log'!$D$6:$D$305,$N127)))</f>
        <v/>
      </c>
      <c r="H127" s="17">
        <f>IF($N127="","",IF(INDEX('Deadline Log'!$E$6:$E$305,$N127)="","",INDEX('Deadline Log'!$E$6:$E$305,$N127)))</f>
        <v/>
      </c>
      <c r="I127" s="11">
        <f>IF($N127="","",IF(INDEX('Deadline Log'!$F$6:$F$305,$N127)="","",INDEX('Deadline Log'!$F$6:$F$305,$N127)))</f>
        <v/>
      </c>
      <c r="J127" s="11">
        <f>IF($N127="","",IF(INDEX('Deadline Log'!$L$6:$L$305,$N127)="","",INDEX('Deadline Log'!$L$6:$L$305,$N127)))</f>
        <v/>
      </c>
      <c r="K127" s="11">
        <f>IF($N127="","",IF(INDEX('Deadline Log'!$M$6:$M$305,$N127)="","",INDEX('Deadline Log'!$M$6:$M$305,$N127)))</f>
        <v/>
      </c>
      <c r="L127" s="11">
        <f>IF($N127="","",IF(INDEX('Deadline Log'!$O$6:$O$305,$N127)="","",INDEX('Deadline Log'!$O$6:$O$305,$N127)))</f>
        <v/>
      </c>
      <c r="M127" s="12">
        <f>IF(A127="","",SMALL('Deadline Log'!$R$6:$R$305,A127))</f>
        <v/>
      </c>
      <c r="N127" s="9">
        <f>IF(M127="","",MATCH(M127,'Deadline Log'!$R$6:$R$305,0))</f>
        <v/>
      </c>
    </row>
    <row r="128">
      <c r="A128" s="13">
        <f>IF(ROW()-ROW($A$5)&gt;$C$3,"",ROW()-ROW($A$5))</f>
        <v/>
      </c>
      <c r="B128" s="17">
        <f>IF($N128="","",IF(INDEX('Deadline Log'!$G$6:$G$305,$N128)="","",INDEX('Deadline Log'!$G$6:$G$305,$N128)))</f>
        <v/>
      </c>
      <c r="C128" s="11">
        <f>IF($N128="","",INDEX('Deadline Log'!$K$6:$K$305,$N128))</f>
        <v/>
      </c>
      <c r="D128" s="9">
        <f>IF($N128="","",INDEX('Deadline Log'!$J$6:$J$305,$N128))</f>
        <v/>
      </c>
      <c r="E128" s="11">
        <f>IF($N128="","",IF(INDEX('Deadline Log'!$A$6:$A$305,$N128)="","",INDEX('Deadline Log'!$A$6:$A$305,$N128)))</f>
        <v/>
      </c>
      <c r="F128" s="11">
        <f>IF($N128="","",IF(INDEX('Deadline Log'!$B$6:$B$305,$N128)="","",INDEX('Deadline Log'!$B$6:$B$305,$N128)))</f>
        <v/>
      </c>
      <c r="G128" s="11">
        <f>IF($N128="","",IF(INDEX('Deadline Log'!$D$6:$D$305,$N128)="","",INDEX('Deadline Log'!$D$6:$D$305,$N128)))</f>
        <v/>
      </c>
      <c r="H128" s="17">
        <f>IF($N128="","",IF(INDEX('Deadline Log'!$E$6:$E$305,$N128)="","",INDEX('Deadline Log'!$E$6:$E$305,$N128)))</f>
        <v/>
      </c>
      <c r="I128" s="11">
        <f>IF($N128="","",IF(INDEX('Deadline Log'!$F$6:$F$305,$N128)="","",INDEX('Deadline Log'!$F$6:$F$305,$N128)))</f>
        <v/>
      </c>
      <c r="J128" s="11">
        <f>IF($N128="","",IF(INDEX('Deadline Log'!$L$6:$L$305,$N128)="","",INDEX('Deadline Log'!$L$6:$L$305,$N128)))</f>
        <v/>
      </c>
      <c r="K128" s="11">
        <f>IF($N128="","",IF(INDEX('Deadline Log'!$M$6:$M$305,$N128)="","",INDEX('Deadline Log'!$M$6:$M$305,$N128)))</f>
        <v/>
      </c>
      <c r="L128" s="11">
        <f>IF($N128="","",IF(INDEX('Deadline Log'!$O$6:$O$305,$N128)="","",INDEX('Deadline Log'!$O$6:$O$305,$N128)))</f>
        <v/>
      </c>
      <c r="M128" s="12">
        <f>IF(A128="","",SMALL('Deadline Log'!$R$6:$R$305,A128))</f>
        <v/>
      </c>
      <c r="N128" s="9">
        <f>IF(M128="","",MATCH(M128,'Deadline Log'!$R$6:$R$305,0))</f>
        <v/>
      </c>
    </row>
    <row r="129">
      <c r="A129" s="13">
        <f>IF(ROW()-ROW($A$5)&gt;$C$3,"",ROW()-ROW($A$5))</f>
        <v/>
      </c>
      <c r="B129" s="17">
        <f>IF($N129="","",IF(INDEX('Deadline Log'!$G$6:$G$305,$N129)="","",INDEX('Deadline Log'!$G$6:$G$305,$N129)))</f>
        <v/>
      </c>
      <c r="C129" s="11">
        <f>IF($N129="","",INDEX('Deadline Log'!$K$6:$K$305,$N129))</f>
        <v/>
      </c>
      <c r="D129" s="9">
        <f>IF($N129="","",INDEX('Deadline Log'!$J$6:$J$305,$N129))</f>
        <v/>
      </c>
      <c r="E129" s="11">
        <f>IF($N129="","",IF(INDEX('Deadline Log'!$A$6:$A$305,$N129)="","",INDEX('Deadline Log'!$A$6:$A$305,$N129)))</f>
        <v/>
      </c>
      <c r="F129" s="11">
        <f>IF($N129="","",IF(INDEX('Deadline Log'!$B$6:$B$305,$N129)="","",INDEX('Deadline Log'!$B$6:$B$305,$N129)))</f>
        <v/>
      </c>
      <c r="G129" s="11">
        <f>IF($N129="","",IF(INDEX('Deadline Log'!$D$6:$D$305,$N129)="","",INDEX('Deadline Log'!$D$6:$D$305,$N129)))</f>
        <v/>
      </c>
      <c r="H129" s="17">
        <f>IF($N129="","",IF(INDEX('Deadline Log'!$E$6:$E$305,$N129)="","",INDEX('Deadline Log'!$E$6:$E$305,$N129)))</f>
        <v/>
      </c>
      <c r="I129" s="11">
        <f>IF($N129="","",IF(INDEX('Deadline Log'!$F$6:$F$305,$N129)="","",INDEX('Deadline Log'!$F$6:$F$305,$N129)))</f>
        <v/>
      </c>
      <c r="J129" s="11">
        <f>IF($N129="","",IF(INDEX('Deadline Log'!$L$6:$L$305,$N129)="","",INDEX('Deadline Log'!$L$6:$L$305,$N129)))</f>
        <v/>
      </c>
      <c r="K129" s="11">
        <f>IF($N129="","",IF(INDEX('Deadline Log'!$M$6:$M$305,$N129)="","",INDEX('Deadline Log'!$M$6:$M$305,$N129)))</f>
        <v/>
      </c>
      <c r="L129" s="11">
        <f>IF($N129="","",IF(INDEX('Deadline Log'!$O$6:$O$305,$N129)="","",INDEX('Deadline Log'!$O$6:$O$305,$N129)))</f>
        <v/>
      </c>
      <c r="M129" s="12">
        <f>IF(A129="","",SMALL('Deadline Log'!$R$6:$R$305,A129))</f>
        <v/>
      </c>
      <c r="N129" s="9">
        <f>IF(M129="","",MATCH(M129,'Deadline Log'!$R$6:$R$305,0))</f>
        <v/>
      </c>
    </row>
    <row r="130">
      <c r="A130" s="13">
        <f>IF(ROW()-ROW($A$5)&gt;$C$3,"",ROW()-ROW($A$5))</f>
        <v/>
      </c>
      <c r="B130" s="17">
        <f>IF($N130="","",IF(INDEX('Deadline Log'!$G$6:$G$305,$N130)="","",INDEX('Deadline Log'!$G$6:$G$305,$N130)))</f>
        <v/>
      </c>
      <c r="C130" s="11">
        <f>IF($N130="","",INDEX('Deadline Log'!$K$6:$K$305,$N130))</f>
        <v/>
      </c>
      <c r="D130" s="9">
        <f>IF($N130="","",INDEX('Deadline Log'!$J$6:$J$305,$N130))</f>
        <v/>
      </c>
      <c r="E130" s="11">
        <f>IF($N130="","",IF(INDEX('Deadline Log'!$A$6:$A$305,$N130)="","",INDEX('Deadline Log'!$A$6:$A$305,$N130)))</f>
        <v/>
      </c>
      <c r="F130" s="11">
        <f>IF($N130="","",IF(INDEX('Deadline Log'!$B$6:$B$305,$N130)="","",INDEX('Deadline Log'!$B$6:$B$305,$N130)))</f>
        <v/>
      </c>
      <c r="G130" s="11">
        <f>IF($N130="","",IF(INDEX('Deadline Log'!$D$6:$D$305,$N130)="","",INDEX('Deadline Log'!$D$6:$D$305,$N130)))</f>
        <v/>
      </c>
      <c r="H130" s="17">
        <f>IF($N130="","",IF(INDEX('Deadline Log'!$E$6:$E$305,$N130)="","",INDEX('Deadline Log'!$E$6:$E$305,$N130)))</f>
        <v/>
      </c>
      <c r="I130" s="11">
        <f>IF($N130="","",IF(INDEX('Deadline Log'!$F$6:$F$305,$N130)="","",INDEX('Deadline Log'!$F$6:$F$305,$N130)))</f>
        <v/>
      </c>
      <c r="J130" s="11">
        <f>IF($N130="","",IF(INDEX('Deadline Log'!$L$6:$L$305,$N130)="","",INDEX('Deadline Log'!$L$6:$L$305,$N130)))</f>
        <v/>
      </c>
      <c r="K130" s="11">
        <f>IF($N130="","",IF(INDEX('Deadline Log'!$M$6:$M$305,$N130)="","",INDEX('Deadline Log'!$M$6:$M$305,$N130)))</f>
        <v/>
      </c>
      <c r="L130" s="11">
        <f>IF($N130="","",IF(INDEX('Deadline Log'!$O$6:$O$305,$N130)="","",INDEX('Deadline Log'!$O$6:$O$305,$N130)))</f>
        <v/>
      </c>
      <c r="M130" s="12">
        <f>IF(A130="","",SMALL('Deadline Log'!$R$6:$R$305,A130))</f>
        <v/>
      </c>
      <c r="N130" s="9">
        <f>IF(M130="","",MATCH(M130,'Deadline Log'!$R$6:$R$305,0))</f>
        <v/>
      </c>
    </row>
    <row r="131">
      <c r="A131" s="13">
        <f>IF(ROW()-ROW($A$5)&gt;$C$3,"",ROW()-ROW($A$5))</f>
        <v/>
      </c>
      <c r="B131" s="17">
        <f>IF($N131="","",IF(INDEX('Deadline Log'!$G$6:$G$305,$N131)="","",INDEX('Deadline Log'!$G$6:$G$305,$N131)))</f>
        <v/>
      </c>
      <c r="C131" s="11">
        <f>IF($N131="","",INDEX('Deadline Log'!$K$6:$K$305,$N131))</f>
        <v/>
      </c>
      <c r="D131" s="9">
        <f>IF($N131="","",INDEX('Deadline Log'!$J$6:$J$305,$N131))</f>
        <v/>
      </c>
      <c r="E131" s="11">
        <f>IF($N131="","",IF(INDEX('Deadline Log'!$A$6:$A$305,$N131)="","",INDEX('Deadline Log'!$A$6:$A$305,$N131)))</f>
        <v/>
      </c>
      <c r="F131" s="11">
        <f>IF($N131="","",IF(INDEX('Deadline Log'!$B$6:$B$305,$N131)="","",INDEX('Deadline Log'!$B$6:$B$305,$N131)))</f>
        <v/>
      </c>
      <c r="G131" s="11">
        <f>IF($N131="","",IF(INDEX('Deadline Log'!$D$6:$D$305,$N131)="","",INDEX('Deadline Log'!$D$6:$D$305,$N131)))</f>
        <v/>
      </c>
      <c r="H131" s="17">
        <f>IF($N131="","",IF(INDEX('Deadline Log'!$E$6:$E$305,$N131)="","",INDEX('Deadline Log'!$E$6:$E$305,$N131)))</f>
        <v/>
      </c>
      <c r="I131" s="11">
        <f>IF($N131="","",IF(INDEX('Deadline Log'!$F$6:$F$305,$N131)="","",INDEX('Deadline Log'!$F$6:$F$305,$N131)))</f>
        <v/>
      </c>
      <c r="J131" s="11">
        <f>IF($N131="","",IF(INDEX('Deadline Log'!$L$6:$L$305,$N131)="","",INDEX('Deadline Log'!$L$6:$L$305,$N131)))</f>
        <v/>
      </c>
      <c r="K131" s="11">
        <f>IF($N131="","",IF(INDEX('Deadline Log'!$M$6:$M$305,$N131)="","",INDEX('Deadline Log'!$M$6:$M$305,$N131)))</f>
        <v/>
      </c>
      <c r="L131" s="11">
        <f>IF($N131="","",IF(INDEX('Deadline Log'!$O$6:$O$305,$N131)="","",INDEX('Deadline Log'!$O$6:$O$305,$N131)))</f>
        <v/>
      </c>
      <c r="M131" s="12">
        <f>IF(A131="","",SMALL('Deadline Log'!$R$6:$R$305,A131))</f>
        <v/>
      </c>
      <c r="N131" s="9">
        <f>IF(M131="","",MATCH(M131,'Deadline Log'!$R$6:$R$305,0))</f>
        <v/>
      </c>
    </row>
    <row r="132">
      <c r="A132" s="13">
        <f>IF(ROW()-ROW($A$5)&gt;$C$3,"",ROW()-ROW($A$5))</f>
        <v/>
      </c>
      <c r="B132" s="17">
        <f>IF($N132="","",IF(INDEX('Deadline Log'!$G$6:$G$305,$N132)="","",INDEX('Deadline Log'!$G$6:$G$305,$N132)))</f>
        <v/>
      </c>
      <c r="C132" s="11">
        <f>IF($N132="","",INDEX('Deadline Log'!$K$6:$K$305,$N132))</f>
        <v/>
      </c>
      <c r="D132" s="9">
        <f>IF($N132="","",INDEX('Deadline Log'!$J$6:$J$305,$N132))</f>
        <v/>
      </c>
      <c r="E132" s="11">
        <f>IF($N132="","",IF(INDEX('Deadline Log'!$A$6:$A$305,$N132)="","",INDEX('Deadline Log'!$A$6:$A$305,$N132)))</f>
        <v/>
      </c>
      <c r="F132" s="11">
        <f>IF($N132="","",IF(INDEX('Deadline Log'!$B$6:$B$305,$N132)="","",INDEX('Deadline Log'!$B$6:$B$305,$N132)))</f>
        <v/>
      </c>
      <c r="G132" s="11">
        <f>IF($N132="","",IF(INDEX('Deadline Log'!$D$6:$D$305,$N132)="","",INDEX('Deadline Log'!$D$6:$D$305,$N132)))</f>
        <v/>
      </c>
      <c r="H132" s="17">
        <f>IF($N132="","",IF(INDEX('Deadline Log'!$E$6:$E$305,$N132)="","",INDEX('Deadline Log'!$E$6:$E$305,$N132)))</f>
        <v/>
      </c>
      <c r="I132" s="11">
        <f>IF($N132="","",IF(INDEX('Deadline Log'!$F$6:$F$305,$N132)="","",INDEX('Deadline Log'!$F$6:$F$305,$N132)))</f>
        <v/>
      </c>
      <c r="J132" s="11">
        <f>IF($N132="","",IF(INDEX('Deadline Log'!$L$6:$L$305,$N132)="","",INDEX('Deadline Log'!$L$6:$L$305,$N132)))</f>
        <v/>
      </c>
      <c r="K132" s="11">
        <f>IF($N132="","",IF(INDEX('Deadline Log'!$M$6:$M$305,$N132)="","",INDEX('Deadline Log'!$M$6:$M$305,$N132)))</f>
        <v/>
      </c>
      <c r="L132" s="11">
        <f>IF($N132="","",IF(INDEX('Deadline Log'!$O$6:$O$305,$N132)="","",INDEX('Deadline Log'!$O$6:$O$305,$N132)))</f>
        <v/>
      </c>
      <c r="M132" s="12">
        <f>IF(A132="","",SMALL('Deadline Log'!$R$6:$R$305,A132))</f>
        <v/>
      </c>
      <c r="N132" s="9">
        <f>IF(M132="","",MATCH(M132,'Deadline Log'!$R$6:$R$305,0))</f>
        <v/>
      </c>
    </row>
    <row r="133">
      <c r="A133" s="13">
        <f>IF(ROW()-ROW($A$5)&gt;$C$3,"",ROW()-ROW($A$5))</f>
        <v/>
      </c>
      <c r="B133" s="17">
        <f>IF($N133="","",IF(INDEX('Deadline Log'!$G$6:$G$305,$N133)="","",INDEX('Deadline Log'!$G$6:$G$305,$N133)))</f>
        <v/>
      </c>
      <c r="C133" s="11">
        <f>IF($N133="","",INDEX('Deadline Log'!$K$6:$K$305,$N133))</f>
        <v/>
      </c>
      <c r="D133" s="9">
        <f>IF($N133="","",INDEX('Deadline Log'!$J$6:$J$305,$N133))</f>
        <v/>
      </c>
      <c r="E133" s="11">
        <f>IF($N133="","",IF(INDEX('Deadline Log'!$A$6:$A$305,$N133)="","",INDEX('Deadline Log'!$A$6:$A$305,$N133)))</f>
        <v/>
      </c>
      <c r="F133" s="11">
        <f>IF($N133="","",IF(INDEX('Deadline Log'!$B$6:$B$305,$N133)="","",INDEX('Deadline Log'!$B$6:$B$305,$N133)))</f>
        <v/>
      </c>
      <c r="G133" s="11">
        <f>IF($N133="","",IF(INDEX('Deadline Log'!$D$6:$D$305,$N133)="","",INDEX('Deadline Log'!$D$6:$D$305,$N133)))</f>
        <v/>
      </c>
      <c r="H133" s="17">
        <f>IF($N133="","",IF(INDEX('Deadline Log'!$E$6:$E$305,$N133)="","",INDEX('Deadline Log'!$E$6:$E$305,$N133)))</f>
        <v/>
      </c>
      <c r="I133" s="11">
        <f>IF($N133="","",IF(INDEX('Deadline Log'!$F$6:$F$305,$N133)="","",INDEX('Deadline Log'!$F$6:$F$305,$N133)))</f>
        <v/>
      </c>
      <c r="J133" s="11">
        <f>IF($N133="","",IF(INDEX('Deadline Log'!$L$6:$L$305,$N133)="","",INDEX('Deadline Log'!$L$6:$L$305,$N133)))</f>
        <v/>
      </c>
      <c r="K133" s="11">
        <f>IF($N133="","",IF(INDEX('Deadline Log'!$M$6:$M$305,$N133)="","",INDEX('Deadline Log'!$M$6:$M$305,$N133)))</f>
        <v/>
      </c>
      <c r="L133" s="11">
        <f>IF($N133="","",IF(INDEX('Deadline Log'!$O$6:$O$305,$N133)="","",INDEX('Deadline Log'!$O$6:$O$305,$N133)))</f>
        <v/>
      </c>
      <c r="M133" s="12">
        <f>IF(A133="","",SMALL('Deadline Log'!$R$6:$R$305,A133))</f>
        <v/>
      </c>
      <c r="N133" s="9">
        <f>IF(M133="","",MATCH(M133,'Deadline Log'!$R$6:$R$305,0))</f>
        <v/>
      </c>
    </row>
    <row r="134">
      <c r="A134" s="13">
        <f>IF(ROW()-ROW($A$5)&gt;$C$3,"",ROW()-ROW($A$5))</f>
        <v/>
      </c>
      <c r="B134" s="17">
        <f>IF($N134="","",IF(INDEX('Deadline Log'!$G$6:$G$305,$N134)="","",INDEX('Deadline Log'!$G$6:$G$305,$N134)))</f>
        <v/>
      </c>
      <c r="C134" s="11">
        <f>IF($N134="","",INDEX('Deadline Log'!$K$6:$K$305,$N134))</f>
        <v/>
      </c>
      <c r="D134" s="9">
        <f>IF($N134="","",INDEX('Deadline Log'!$J$6:$J$305,$N134))</f>
        <v/>
      </c>
      <c r="E134" s="11">
        <f>IF($N134="","",IF(INDEX('Deadline Log'!$A$6:$A$305,$N134)="","",INDEX('Deadline Log'!$A$6:$A$305,$N134)))</f>
        <v/>
      </c>
      <c r="F134" s="11">
        <f>IF($N134="","",IF(INDEX('Deadline Log'!$B$6:$B$305,$N134)="","",INDEX('Deadline Log'!$B$6:$B$305,$N134)))</f>
        <v/>
      </c>
      <c r="G134" s="11">
        <f>IF($N134="","",IF(INDEX('Deadline Log'!$D$6:$D$305,$N134)="","",INDEX('Deadline Log'!$D$6:$D$305,$N134)))</f>
        <v/>
      </c>
      <c r="H134" s="17">
        <f>IF($N134="","",IF(INDEX('Deadline Log'!$E$6:$E$305,$N134)="","",INDEX('Deadline Log'!$E$6:$E$305,$N134)))</f>
        <v/>
      </c>
      <c r="I134" s="11">
        <f>IF($N134="","",IF(INDEX('Deadline Log'!$F$6:$F$305,$N134)="","",INDEX('Deadline Log'!$F$6:$F$305,$N134)))</f>
        <v/>
      </c>
      <c r="J134" s="11">
        <f>IF($N134="","",IF(INDEX('Deadline Log'!$L$6:$L$305,$N134)="","",INDEX('Deadline Log'!$L$6:$L$305,$N134)))</f>
        <v/>
      </c>
      <c r="K134" s="11">
        <f>IF($N134="","",IF(INDEX('Deadline Log'!$M$6:$M$305,$N134)="","",INDEX('Deadline Log'!$M$6:$M$305,$N134)))</f>
        <v/>
      </c>
      <c r="L134" s="11">
        <f>IF($N134="","",IF(INDEX('Deadline Log'!$O$6:$O$305,$N134)="","",INDEX('Deadline Log'!$O$6:$O$305,$N134)))</f>
        <v/>
      </c>
      <c r="M134" s="12">
        <f>IF(A134="","",SMALL('Deadline Log'!$R$6:$R$305,A134))</f>
        <v/>
      </c>
      <c r="N134" s="9">
        <f>IF(M134="","",MATCH(M134,'Deadline Log'!$R$6:$R$305,0))</f>
        <v/>
      </c>
    </row>
    <row r="135">
      <c r="A135" s="13">
        <f>IF(ROW()-ROW($A$5)&gt;$C$3,"",ROW()-ROW($A$5))</f>
        <v/>
      </c>
      <c r="B135" s="17">
        <f>IF($N135="","",IF(INDEX('Deadline Log'!$G$6:$G$305,$N135)="","",INDEX('Deadline Log'!$G$6:$G$305,$N135)))</f>
        <v/>
      </c>
      <c r="C135" s="11">
        <f>IF($N135="","",INDEX('Deadline Log'!$K$6:$K$305,$N135))</f>
        <v/>
      </c>
      <c r="D135" s="9">
        <f>IF($N135="","",INDEX('Deadline Log'!$J$6:$J$305,$N135))</f>
        <v/>
      </c>
      <c r="E135" s="11">
        <f>IF($N135="","",IF(INDEX('Deadline Log'!$A$6:$A$305,$N135)="","",INDEX('Deadline Log'!$A$6:$A$305,$N135)))</f>
        <v/>
      </c>
      <c r="F135" s="11">
        <f>IF($N135="","",IF(INDEX('Deadline Log'!$B$6:$B$305,$N135)="","",INDEX('Deadline Log'!$B$6:$B$305,$N135)))</f>
        <v/>
      </c>
      <c r="G135" s="11">
        <f>IF($N135="","",IF(INDEX('Deadline Log'!$D$6:$D$305,$N135)="","",INDEX('Deadline Log'!$D$6:$D$305,$N135)))</f>
        <v/>
      </c>
      <c r="H135" s="17">
        <f>IF($N135="","",IF(INDEX('Deadline Log'!$E$6:$E$305,$N135)="","",INDEX('Deadline Log'!$E$6:$E$305,$N135)))</f>
        <v/>
      </c>
      <c r="I135" s="11">
        <f>IF($N135="","",IF(INDEX('Deadline Log'!$F$6:$F$305,$N135)="","",INDEX('Deadline Log'!$F$6:$F$305,$N135)))</f>
        <v/>
      </c>
      <c r="J135" s="11">
        <f>IF($N135="","",IF(INDEX('Deadline Log'!$L$6:$L$305,$N135)="","",INDEX('Deadline Log'!$L$6:$L$305,$N135)))</f>
        <v/>
      </c>
      <c r="K135" s="11">
        <f>IF($N135="","",IF(INDEX('Deadline Log'!$M$6:$M$305,$N135)="","",INDEX('Deadline Log'!$M$6:$M$305,$N135)))</f>
        <v/>
      </c>
      <c r="L135" s="11">
        <f>IF($N135="","",IF(INDEX('Deadline Log'!$O$6:$O$305,$N135)="","",INDEX('Deadline Log'!$O$6:$O$305,$N135)))</f>
        <v/>
      </c>
      <c r="M135" s="12">
        <f>IF(A135="","",SMALL('Deadline Log'!$R$6:$R$305,A135))</f>
        <v/>
      </c>
      <c r="N135" s="9">
        <f>IF(M135="","",MATCH(M135,'Deadline Log'!$R$6:$R$305,0))</f>
        <v/>
      </c>
    </row>
    <row r="136">
      <c r="A136" s="13">
        <f>IF(ROW()-ROW($A$5)&gt;$C$3,"",ROW()-ROW($A$5))</f>
        <v/>
      </c>
      <c r="B136" s="17">
        <f>IF($N136="","",IF(INDEX('Deadline Log'!$G$6:$G$305,$N136)="","",INDEX('Deadline Log'!$G$6:$G$305,$N136)))</f>
        <v/>
      </c>
      <c r="C136" s="11">
        <f>IF($N136="","",INDEX('Deadline Log'!$K$6:$K$305,$N136))</f>
        <v/>
      </c>
      <c r="D136" s="9">
        <f>IF($N136="","",INDEX('Deadline Log'!$J$6:$J$305,$N136))</f>
        <v/>
      </c>
      <c r="E136" s="11">
        <f>IF($N136="","",IF(INDEX('Deadline Log'!$A$6:$A$305,$N136)="","",INDEX('Deadline Log'!$A$6:$A$305,$N136)))</f>
        <v/>
      </c>
      <c r="F136" s="11">
        <f>IF($N136="","",IF(INDEX('Deadline Log'!$B$6:$B$305,$N136)="","",INDEX('Deadline Log'!$B$6:$B$305,$N136)))</f>
        <v/>
      </c>
      <c r="G136" s="11">
        <f>IF($N136="","",IF(INDEX('Deadline Log'!$D$6:$D$305,$N136)="","",INDEX('Deadline Log'!$D$6:$D$305,$N136)))</f>
        <v/>
      </c>
      <c r="H136" s="17">
        <f>IF($N136="","",IF(INDEX('Deadline Log'!$E$6:$E$305,$N136)="","",INDEX('Deadline Log'!$E$6:$E$305,$N136)))</f>
        <v/>
      </c>
      <c r="I136" s="11">
        <f>IF($N136="","",IF(INDEX('Deadline Log'!$F$6:$F$305,$N136)="","",INDEX('Deadline Log'!$F$6:$F$305,$N136)))</f>
        <v/>
      </c>
      <c r="J136" s="11">
        <f>IF($N136="","",IF(INDEX('Deadline Log'!$L$6:$L$305,$N136)="","",INDEX('Deadline Log'!$L$6:$L$305,$N136)))</f>
        <v/>
      </c>
      <c r="K136" s="11">
        <f>IF($N136="","",IF(INDEX('Deadline Log'!$M$6:$M$305,$N136)="","",INDEX('Deadline Log'!$M$6:$M$305,$N136)))</f>
        <v/>
      </c>
      <c r="L136" s="11">
        <f>IF($N136="","",IF(INDEX('Deadline Log'!$O$6:$O$305,$N136)="","",INDEX('Deadline Log'!$O$6:$O$305,$N136)))</f>
        <v/>
      </c>
      <c r="M136" s="12">
        <f>IF(A136="","",SMALL('Deadline Log'!$R$6:$R$305,A136))</f>
        <v/>
      </c>
      <c r="N136" s="9">
        <f>IF(M136="","",MATCH(M136,'Deadline Log'!$R$6:$R$305,0))</f>
        <v/>
      </c>
    </row>
    <row r="137">
      <c r="A137" s="13">
        <f>IF(ROW()-ROW($A$5)&gt;$C$3,"",ROW()-ROW($A$5))</f>
        <v/>
      </c>
      <c r="B137" s="17">
        <f>IF($N137="","",IF(INDEX('Deadline Log'!$G$6:$G$305,$N137)="","",INDEX('Deadline Log'!$G$6:$G$305,$N137)))</f>
        <v/>
      </c>
      <c r="C137" s="11">
        <f>IF($N137="","",INDEX('Deadline Log'!$K$6:$K$305,$N137))</f>
        <v/>
      </c>
      <c r="D137" s="9">
        <f>IF($N137="","",INDEX('Deadline Log'!$J$6:$J$305,$N137))</f>
        <v/>
      </c>
      <c r="E137" s="11">
        <f>IF($N137="","",IF(INDEX('Deadline Log'!$A$6:$A$305,$N137)="","",INDEX('Deadline Log'!$A$6:$A$305,$N137)))</f>
        <v/>
      </c>
      <c r="F137" s="11">
        <f>IF($N137="","",IF(INDEX('Deadline Log'!$B$6:$B$305,$N137)="","",INDEX('Deadline Log'!$B$6:$B$305,$N137)))</f>
        <v/>
      </c>
      <c r="G137" s="11">
        <f>IF($N137="","",IF(INDEX('Deadline Log'!$D$6:$D$305,$N137)="","",INDEX('Deadline Log'!$D$6:$D$305,$N137)))</f>
        <v/>
      </c>
      <c r="H137" s="17">
        <f>IF($N137="","",IF(INDEX('Deadline Log'!$E$6:$E$305,$N137)="","",INDEX('Deadline Log'!$E$6:$E$305,$N137)))</f>
        <v/>
      </c>
      <c r="I137" s="11">
        <f>IF($N137="","",IF(INDEX('Deadline Log'!$F$6:$F$305,$N137)="","",INDEX('Deadline Log'!$F$6:$F$305,$N137)))</f>
        <v/>
      </c>
      <c r="J137" s="11">
        <f>IF($N137="","",IF(INDEX('Deadline Log'!$L$6:$L$305,$N137)="","",INDEX('Deadline Log'!$L$6:$L$305,$N137)))</f>
        <v/>
      </c>
      <c r="K137" s="11">
        <f>IF($N137="","",IF(INDEX('Deadline Log'!$M$6:$M$305,$N137)="","",INDEX('Deadline Log'!$M$6:$M$305,$N137)))</f>
        <v/>
      </c>
      <c r="L137" s="11">
        <f>IF($N137="","",IF(INDEX('Deadline Log'!$O$6:$O$305,$N137)="","",INDEX('Deadline Log'!$O$6:$O$305,$N137)))</f>
        <v/>
      </c>
      <c r="M137" s="12">
        <f>IF(A137="","",SMALL('Deadline Log'!$R$6:$R$305,A137))</f>
        <v/>
      </c>
      <c r="N137" s="9">
        <f>IF(M137="","",MATCH(M137,'Deadline Log'!$R$6:$R$305,0))</f>
        <v/>
      </c>
    </row>
    <row r="138">
      <c r="A138" s="13">
        <f>IF(ROW()-ROW($A$5)&gt;$C$3,"",ROW()-ROW($A$5))</f>
        <v/>
      </c>
      <c r="B138" s="17">
        <f>IF($N138="","",IF(INDEX('Deadline Log'!$G$6:$G$305,$N138)="","",INDEX('Deadline Log'!$G$6:$G$305,$N138)))</f>
        <v/>
      </c>
      <c r="C138" s="11">
        <f>IF($N138="","",INDEX('Deadline Log'!$K$6:$K$305,$N138))</f>
        <v/>
      </c>
      <c r="D138" s="9">
        <f>IF($N138="","",INDEX('Deadline Log'!$J$6:$J$305,$N138))</f>
        <v/>
      </c>
      <c r="E138" s="11">
        <f>IF($N138="","",IF(INDEX('Deadline Log'!$A$6:$A$305,$N138)="","",INDEX('Deadline Log'!$A$6:$A$305,$N138)))</f>
        <v/>
      </c>
      <c r="F138" s="11">
        <f>IF($N138="","",IF(INDEX('Deadline Log'!$B$6:$B$305,$N138)="","",INDEX('Deadline Log'!$B$6:$B$305,$N138)))</f>
        <v/>
      </c>
      <c r="G138" s="11">
        <f>IF($N138="","",IF(INDEX('Deadline Log'!$D$6:$D$305,$N138)="","",INDEX('Deadline Log'!$D$6:$D$305,$N138)))</f>
        <v/>
      </c>
      <c r="H138" s="17">
        <f>IF($N138="","",IF(INDEX('Deadline Log'!$E$6:$E$305,$N138)="","",INDEX('Deadline Log'!$E$6:$E$305,$N138)))</f>
        <v/>
      </c>
      <c r="I138" s="11">
        <f>IF($N138="","",IF(INDEX('Deadline Log'!$F$6:$F$305,$N138)="","",INDEX('Deadline Log'!$F$6:$F$305,$N138)))</f>
        <v/>
      </c>
      <c r="J138" s="11">
        <f>IF($N138="","",IF(INDEX('Deadline Log'!$L$6:$L$305,$N138)="","",INDEX('Deadline Log'!$L$6:$L$305,$N138)))</f>
        <v/>
      </c>
      <c r="K138" s="11">
        <f>IF($N138="","",IF(INDEX('Deadline Log'!$M$6:$M$305,$N138)="","",INDEX('Deadline Log'!$M$6:$M$305,$N138)))</f>
        <v/>
      </c>
      <c r="L138" s="11">
        <f>IF($N138="","",IF(INDEX('Deadline Log'!$O$6:$O$305,$N138)="","",INDEX('Deadline Log'!$O$6:$O$305,$N138)))</f>
        <v/>
      </c>
      <c r="M138" s="12">
        <f>IF(A138="","",SMALL('Deadline Log'!$R$6:$R$305,A138))</f>
        <v/>
      </c>
      <c r="N138" s="9">
        <f>IF(M138="","",MATCH(M138,'Deadline Log'!$R$6:$R$305,0))</f>
        <v/>
      </c>
    </row>
    <row r="139">
      <c r="A139" s="13">
        <f>IF(ROW()-ROW($A$5)&gt;$C$3,"",ROW()-ROW($A$5))</f>
        <v/>
      </c>
      <c r="B139" s="17">
        <f>IF($N139="","",IF(INDEX('Deadline Log'!$G$6:$G$305,$N139)="","",INDEX('Deadline Log'!$G$6:$G$305,$N139)))</f>
        <v/>
      </c>
      <c r="C139" s="11">
        <f>IF($N139="","",INDEX('Deadline Log'!$K$6:$K$305,$N139))</f>
        <v/>
      </c>
      <c r="D139" s="9">
        <f>IF($N139="","",INDEX('Deadline Log'!$J$6:$J$305,$N139))</f>
        <v/>
      </c>
      <c r="E139" s="11">
        <f>IF($N139="","",IF(INDEX('Deadline Log'!$A$6:$A$305,$N139)="","",INDEX('Deadline Log'!$A$6:$A$305,$N139)))</f>
        <v/>
      </c>
      <c r="F139" s="11">
        <f>IF($N139="","",IF(INDEX('Deadline Log'!$B$6:$B$305,$N139)="","",INDEX('Deadline Log'!$B$6:$B$305,$N139)))</f>
        <v/>
      </c>
      <c r="G139" s="11">
        <f>IF($N139="","",IF(INDEX('Deadline Log'!$D$6:$D$305,$N139)="","",INDEX('Deadline Log'!$D$6:$D$305,$N139)))</f>
        <v/>
      </c>
      <c r="H139" s="17">
        <f>IF($N139="","",IF(INDEX('Deadline Log'!$E$6:$E$305,$N139)="","",INDEX('Deadline Log'!$E$6:$E$305,$N139)))</f>
        <v/>
      </c>
      <c r="I139" s="11">
        <f>IF($N139="","",IF(INDEX('Deadline Log'!$F$6:$F$305,$N139)="","",INDEX('Deadline Log'!$F$6:$F$305,$N139)))</f>
        <v/>
      </c>
      <c r="J139" s="11">
        <f>IF($N139="","",IF(INDEX('Deadline Log'!$L$6:$L$305,$N139)="","",INDEX('Deadline Log'!$L$6:$L$305,$N139)))</f>
        <v/>
      </c>
      <c r="K139" s="11">
        <f>IF($N139="","",IF(INDEX('Deadline Log'!$M$6:$M$305,$N139)="","",INDEX('Deadline Log'!$M$6:$M$305,$N139)))</f>
        <v/>
      </c>
      <c r="L139" s="11">
        <f>IF($N139="","",IF(INDEX('Deadline Log'!$O$6:$O$305,$N139)="","",INDEX('Deadline Log'!$O$6:$O$305,$N139)))</f>
        <v/>
      </c>
      <c r="M139" s="12">
        <f>IF(A139="","",SMALL('Deadline Log'!$R$6:$R$305,A139))</f>
        <v/>
      </c>
      <c r="N139" s="9">
        <f>IF(M139="","",MATCH(M139,'Deadline Log'!$R$6:$R$305,0))</f>
        <v/>
      </c>
    </row>
    <row r="140">
      <c r="A140" s="13">
        <f>IF(ROW()-ROW($A$5)&gt;$C$3,"",ROW()-ROW($A$5))</f>
        <v/>
      </c>
      <c r="B140" s="17">
        <f>IF($N140="","",IF(INDEX('Deadline Log'!$G$6:$G$305,$N140)="","",INDEX('Deadline Log'!$G$6:$G$305,$N140)))</f>
        <v/>
      </c>
      <c r="C140" s="11">
        <f>IF($N140="","",INDEX('Deadline Log'!$K$6:$K$305,$N140))</f>
        <v/>
      </c>
      <c r="D140" s="9">
        <f>IF($N140="","",INDEX('Deadline Log'!$J$6:$J$305,$N140))</f>
        <v/>
      </c>
      <c r="E140" s="11">
        <f>IF($N140="","",IF(INDEX('Deadline Log'!$A$6:$A$305,$N140)="","",INDEX('Deadline Log'!$A$6:$A$305,$N140)))</f>
        <v/>
      </c>
      <c r="F140" s="11">
        <f>IF($N140="","",IF(INDEX('Deadline Log'!$B$6:$B$305,$N140)="","",INDEX('Deadline Log'!$B$6:$B$305,$N140)))</f>
        <v/>
      </c>
      <c r="G140" s="11">
        <f>IF($N140="","",IF(INDEX('Deadline Log'!$D$6:$D$305,$N140)="","",INDEX('Deadline Log'!$D$6:$D$305,$N140)))</f>
        <v/>
      </c>
      <c r="H140" s="17">
        <f>IF($N140="","",IF(INDEX('Deadline Log'!$E$6:$E$305,$N140)="","",INDEX('Deadline Log'!$E$6:$E$305,$N140)))</f>
        <v/>
      </c>
      <c r="I140" s="11">
        <f>IF($N140="","",IF(INDEX('Deadline Log'!$F$6:$F$305,$N140)="","",INDEX('Deadline Log'!$F$6:$F$305,$N140)))</f>
        <v/>
      </c>
      <c r="J140" s="11">
        <f>IF($N140="","",IF(INDEX('Deadline Log'!$L$6:$L$305,$N140)="","",INDEX('Deadline Log'!$L$6:$L$305,$N140)))</f>
        <v/>
      </c>
      <c r="K140" s="11">
        <f>IF($N140="","",IF(INDEX('Deadline Log'!$M$6:$M$305,$N140)="","",INDEX('Deadline Log'!$M$6:$M$305,$N140)))</f>
        <v/>
      </c>
      <c r="L140" s="11">
        <f>IF($N140="","",IF(INDEX('Deadline Log'!$O$6:$O$305,$N140)="","",INDEX('Deadline Log'!$O$6:$O$305,$N140)))</f>
        <v/>
      </c>
      <c r="M140" s="12">
        <f>IF(A140="","",SMALL('Deadline Log'!$R$6:$R$305,A140))</f>
        <v/>
      </c>
      <c r="N140" s="9">
        <f>IF(M140="","",MATCH(M140,'Deadline Log'!$R$6:$R$305,0))</f>
        <v/>
      </c>
    </row>
    <row r="141">
      <c r="A141" s="13">
        <f>IF(ROW()-ROW($A$5)&gt;$C$3,"",ROW()-ROW($A$5))</f>
        <v/>
      </c>
      <c r="B141" s="17">
        <f>IF($N141="","",IF(INDEX('Deadline Log'!$G$6:$G$305,$N141)="","",INDEX('Deadline Log'!$G$6:$G$305,$N141)))</f>
        <v/>
      </c>
      <c r="C141" s="11">
        <f>IF($N141="","",INDEX('Deadline Log'!$K$6:$K$305,$N141))</f>
        <v/>
      </c>
      <c r="D141" s="9">
        <f>IF($N141="","",INDEX('Deadline Log'!$J$6:$J$305,$N141))</f>
        <v/>
      </c>
      <c r="E141" s="11">
        <f>IF($N141="","",IF(INDEX('Deadline Log'!$A$6:$A$305,$N141)="","",INDEX('Deadline Log'!$A$6:$A$305,$N141)))</f>
        <v/>
      </c>
      <c r="F141" s="11">
        <f>IF($N141="","",IF(INDEX('Deadline Log'!$B$6:$B$305,$N141)="","",INDEX('Deadline Log'!$B$6:$B$305,$N141)))</f>
        <v/>
      </c>
      <c r="G141" s="11">
        <f>IF($N141="","",IF(INDEX('Deadline Log'!$D$6:$D$305,$N141)="","",INDEX('Deadline Log'!$D$6:$D$305,$N141)))</f>
        <v/>
      </c>
      <c r="H141" s="17">
        <f>IF($N141="","",IF(INDEX('Deadline Log'!$E$6:$E$305,$N141)="","",INDEX('Deadline Log'!$E$6:$E$305,$N141)))</f>
        <v/>
      </c>
      <c r="I141" s="11">
        <f>IF($N141="","",IF(INDEX('Deadline Log'!$F$6:$F$305,$N141)="","",INDEX('Deadline Log'!$F$6:$F$305,$N141)))</f>
        <v/>
      </c>
      <c r="J141" s="11">
        <f>IF($N141="","",IF(INDEX('Deadline Log'!$L$6:$L$305,$N141)="","",INDEX('Deadline Log'!$L$6:$L$305,$N141)))</f>
        <v/>
      </c>
      <c r="K141" s="11">
        <f>IF($N141="","",IF(INDEX('Deadline Log'!$M$6:$M$305,$N141)="","",INDEX('Deadline Log'!$M$6:$M$305,$N141)))</f>
        <v/>
      </c>
      <c r="L141" s="11">
        <f>IF($N141="","",IF(INDEX('Deadline Log'!$O$6:$O$305,$N141)="","",INDEX('Deadline Log'!$O$6:$O$305,$N141)))</f>
        <v/>
      </c>
      <c r="M141" s="12">
        <f>IF(A141="","",SMALL('Deadline Log'!$R$6:$R$305,A141))</f>
        <v/>
      </c>
      <c r="N141" s="9">
        <f>IF(M141="","",MATCH(M141,'Deadline Log'!$R$6:$R$305,0))</f>
        <v/>
      </c>
    </row>
    <row r="142">
      <c r="A142" s="13">
        <f>IF(ROW()-ROW($A$5)&gt;$C$3,"",ROW()-ROW($A$5))</f>
        <v/>
      </c>
      <c r="B142" s="17">
        <f>IF($N142="","",IF(INDEX('Deadline Log'!$G$6:$G$305,$N142)="","",INDEX('Deadline Log'!$G$6:$G$305,$N142)))</f>
        <v/>
      </c>
      <c r="C142" s="11">
        <f>IF($N142="","",INDEX('Deadline Log'!$K$6:$K$305,$N142))</f>
        <v/>
      </c>
      <c r="D142" s="9">
        <f>IF($N142="","",INDEX('Deadline Log'!$J$6:$J$305,$N142))</f>
        <v/>
      </c>
      <c r="E142" s="11">
        <f>IF($N142="","",IF(INDEX('Deadline Log'!$A$6:$A$305,$N142)="","",INDEX('Deadline Log'!$A$6:$A$305,$N142)))</f>
        <v/>
      </c>
      <c r="F142" s="11">
        <f>IF($N142="","",IF(INDEX('Deadline Log'!$B$6:$B$305,$N142)="","",INDEX('Deadline Log'!$B$6:$B$305,$N142)))</f>
        <v/>
      </c>
      <c r="G142" s="11">
        <f>IF($N142="","",IF(INDEX('Deadline Log'!$D$6:$D$305,$N142)="","",INDEX('Deadline Log'!$D$6:$D$305,$N142)))</f>
        <v/>
      </c>
      <c r="H142" s="17">
        <f>IF($N142="","",IF(INDEX('Deadline Log'!$E$6:$E$305,$N142)="","",INDEX('Deadline Log'!$E$6:$E$305,$N142)))</f>
        <v/>
      </c>
      <c r="I142" s="11">
        <f>IF($N142="","",IF(INDEX('Deadline Log'!$F$6:$F$305,$N142)="","",INDEX('Deadline Log'!$F$6:$F$305,$N142)))</f>
        <v/>
      </c>
      <c r="J142" s="11">
        <f>IF($N142="","",IF(INDEX('Deadline Log'!$L$6:$L$305,$N142)="","",INDEX('Deadline Log'!$L$6:$L$305,$N142)))</f>
        <v/>
      </c>
      <c r="K142" s="11">
        <f>IF($N142="","",IF(INDEX('Deadline Log'!$M$6:$M$305,$N142)="","",INDEX('Deadline Log'!$M$6:$M$305,$N142)))</f>
        <v/>
      </c>
      <c r="L142" s="11">
        <f>IF($N142="","",IF(INDEX('Deadline Log'!$O$6:$O$305,$N142)="","",INDEX('Deadline Log'!$O$6:$O$305,$N142)))</f>
        <v/>
      </c>
      <c r="M142" s="12">
        <f>IF(A142="","",SMALL('Deadline Log'!$R$6:$R$305,A142))</f>
        <v/>
      </c>
      <c r="N142" s="9">
        <f>IF(M142="","",MATCH(M142,'Deadline Log'!$R$6:$R$305,0))</f>
        <v/>
      </c>
    </row>
    <row r="143">
      <c r="A143" s="13">
        <f>IF(ROW()-ROW($A$5)&gt;$C$3,"",ROW()-ROW($A$5))</f>
        <v/>
      </c>
      <c r="B143" s="17">
        <f>IF($N143="","",IF(INDEX('Deadline Log'!$G$6:$G$305,$N143)="","",INDEX('Deadline Log'!$G$6:$G$305,$N143)))</f>
        <v/>
      </c>
      <c r="C143" s="11">
        <f>IF($N143="","",INDEX('Deadline Log'!$K$6:$K$305,$N143))</f>
        <v/>
      </c>
      <c r="D143" s="9">
        <f>IF($N143="","",INDEX('Deadline Log'!$J$6:$J$305,$N143))</f>
        <v/>
      </c>
      <c r="E143" s="11">
        <f>IF($N143="","",IF(INDEX('Deadline Log'!$A$6:$A$305,$N143)="","",INDEX('Deadline Log'!$A$6:$A$305,$N143)))</f>
        <v/>
      </c>
      <c r="F143" s="11">
        <f>IF($N143="","",IF(INDEX('Deadline Log'!$B$6:$B$305,$N143)="","",INDEX('Deadline Log'!$B$6:$B$305,$N143)))</f>
        <v/>
      </c>
      <c r="G143" s="11">
        <f>IF($N143="","",IF(INDEX('Deadline Log'!$D$6:$D$305,$N143)="","",INDEX('Deadline Log'!$D$6:$D$305,$N143)))</f>
        <v/>
      </c>
      <c r="H143" s="17">
        <f>IF($N143="","",IF(INDEX('Deadline Log'!$E$6:$E$305,$N143)="","",INDEX('Deadline Log'!$E$6:$E$305,$N143)))</f>
        <v/>
      </c>
      <c r="I143" s="11">
        <f>IF($N143="","",IF(INDEX('Deadline Log'!$F$6:$F$305,$N143)="","",INDEX('Deadline Log'!$F$6:$F$305,$N143)))</f>
        <v/>
      </c>
      <c r="J143" s="11">
        <f>IF($N143="","",IF(INDEX('Deadline Log'!$L$6:$L$305,$N143)="","",INDEX('Deadline Log'!$L$6:$L$305,$N143)))</f>
        <v/>
      </c>
      <c r="K143" s="11">
        <f>IF($N143="","",IF(INDEX('Deadline Log'!$M$6:$M$305,$N143)="","",INDEX('Deadline Log'!$M$6:$M$305,$N143)))</f>
        <v/>
      </c>
      <c r="L143" s="11">
        <f>IF($N143="","",IF(INDEX('Deadline Log'!$O$6:$O$305,$N143)="","",INDEX('Deadline Log'!$O$6:$O$305,$N143)))</f>
        <v/>
      </c>
      <c r="M143" s="12">
        <f>IF(A143="","",SMALL('Deadline Log'!$R$6:$R$305,A143))</f>
        <v/>
      </c>
      <c r="N143" s="9">
        <f>IF(M143="","",MATCH(M143,'Deadline Log'!$R$6:$R$305,0))</f>
        <v/>
      </c>
    </row>
    <row r="144">
      <c r="A144" s="13">
        <f>IF(ROW()-ROW($A$5)&gt;$C$3,"",ROW()-ROW($A$5))</f>
        <v/>
      </c>
      <c r="B144" s="17">
        <f>IF($N144="","",IF(INDEX('Deadline Log'!$G$6:$G$305,$N144)="","",INDEX('Deadline Log'!$G$6:$G$305,$N144)))</f>
        <v/>
      </c>
      <c r="C144" s="11">
        <f>IF($N144="","",INDEX('Deadline Log'!$K$6:$K$305,$N144))</f>
        <v/>
      </c>
      <c r="D144" s="9">
        <f>IF($N144="","",INDEX('Deadline Log'!$J$6:$J$305,$N144))</f>
        <v/>
      </c>
      <c r="E144" s="11">
        <f>IF($N144="","",IF(INDEX('Deadline Log'!$A$6:$A$305,$N144)="","",INDEX('Deadline Log'!$A$6:$A$305,$N144)))</f>
        <v/>
      </c>
      <c r="F144" s="11">
        <f>IF($N144="","",IF(INDEX('Deadline Log'!$B$6:$B$305,$N144)="","",INDEX('Deadline Log'!$B$6:$B$305,$N144)))</f>
        <v/>
      </c>
      <c r="G144" s="11">
        <f>IF($N144="","",IF(INDEX('Deadline Log'!$D$6:$D$305,$N144)="","",INDEX('Deadline Log'!$D$6:$D$305,$N144)))</f>
        <v/>
      </c>
      <c r="H144" s="17">
        <f>IF($N144="","",IF(INDEX('Deadline Log'!$E$6:$E$305,$N144)="","",INDEX('Deadline Log'!$E$6:$E$305,$N144)))</f>
        <v/>
      </c>
      <c r="I144" s="11">
        <f>IF($N144="","",IF(INDEX('Deadline Log'!$F$6:$F$305,$N144)="","",INDEX('Deadline Log'!$F$6:$F$305,$N144)))</f>
        <v/>
      </c>
      <c r="J144" s="11">
        <f>IF($N144="","",IF(INDEX('Deadline Log'!$L$6:$L$305,$N144)="","",INDEX('Deadline Log'!$L$6:$L$305,$N144)))</f>
        <v/>
      </c>
      <c r="K144" s="11">
        <f>IF($N144="","",IF(INDEX('Deadline Log'!$M$6:$M$305,$N144)="","",INDEX('Deadline Log'!$M$6:$M$305,$N144)))</f>
        <v/>
      </c>
      <c r="L144" s="11">
        <f>IF($N144="","",IF(INDEX('Deadline Log'!$O$6:$O$305,$N144)="","",INDEX('Deadline Log'!$O$6:$O$305,$N144)))</f>
        <v/>
      </c>
      <c r="M144" s="12">
        <f>IF(A144="","",SMALL('Deadline Log'!$R$6:$R$305,A144))</f>
        <v/>
      </c>
      <c r="N144" s="9">
        <f>IF(M144="","",MATCH(M144,'Deadline Log'!$R$6:$R$305,0))</f>
        <v/>
      </c>
    </row>
    <row r="145">
      <c r="A145" s="13">
        <f>IF(ROW()-ROW($A$5)&gt;$C$3,"",ROW()-ROW($A$5))</f>
        <v/>
      </c>
      <c r="B145" s="17">
        <f>IF($N145="","",IF(INDEX('Deadline Log'!$G$6:$G$305,$N145)="","",INDEX('Deadline Log'!$G$6:$G$305,$N145)))</f>
        <v/>
      </c>
      <c r="C145" s="11">
        <f>IF($N145="","",INDEX('Deadline Log'!$K$6:$K$305,$N145))</f>
        <v/>
      </c>
      <c r="D145" s="9">
        <f>IF($N145="","",INDEX('Deadline Log'!$J$6:$J$305,$N145))</f>
        <v/>
      </c>
      <c r="E145" s="11">
        <f>IF($N145="","",IF(INDEX('Deadline Log'!$A$6:$A$305,$N145)="","",INDEX('Deadline Log'!$A$6:$A$305,$N145)))</f>
        <v/>
      </c>
      <c r="F145" s="11">
        <f>IF($N145="","",IF(INDEX('Deadline Log'!$B$6:$B$305,$N145)="","",INDEX('Deadline Log'!$B$6:$B$305,$N145)))</f>
        <v/>
      </c>
      <c r="G145" s="11">
        <f>IF($N145="","",IF(INDEX('Deadline Log'!$D$6:$D$305,$N145)="","",INDEX('Deadline Log'!$D$6:$D$305,$N145)))</f>
        <v/>
      </c>
      <c r="H145" s="17">
        <f>IF($N145="","",IF(INDEX('Deadline Log'!$E$6:$E$305,$N145)="","",INDEX('Deadline Log'!$E$6:$E$305,$N145)))</f>
        <v/>
      </c>
      <c r="I145" s="11">
        <f>IF($N145="","",IF(INDEX('Deadline Log'!$F$6:$F$305,$N145)="","",INDEX('Deadline Log'!$F$6:$F$305,$N145)))</f>
        <v/>
      </c>
      <c r="J145" s="11">
        <f>IF($N145="","",IF(INDEX('Deadline Log'!$L$6:$L$305,$N145)="","",INDEX('Deadline Log'!$L$6:$L$305,$N145)))</f>
        <v/>
      </c>
      <c r="K145" s="11">
        <f>IF($N145="","",IF(INDEX('Deadline Log'!$M$6:$M$305,$N145)="","",INDEX('Deadline Log'!$M$6:$M$305,$N145)))</f>
        <v/>
      </c>
      <c r="L145" s="11">
        <f>IF($N145="","",IF(INDEX('Deadline Log'!$O$6:$O$305,$N145)="","",INDEX('Deadline Log'!$O$6:$O$305,$N145)))</f>
        <v/>
      </c>
      <c r="M145" s="12">
        <f>IF(A145="","",SMALL('Deadline Log'!$R$6:$R$305,A145))</f>
        <v/>
      </c>
      <c r="N145" s="9">
        <f>IF(M145="","",MATCH(M145,'Deadline Log'!$R$6:$R$305,0))</f>
        <v/>
      </c>
    </row>
    <row r="146">
      <c r="A146" s="13">
        <f>IF(ROW()-ROW($A$5)&gt;$C$3,"",ROW()-ROW($A$5))</f>
        <v/>
      </c>
      <c r="B146" s="17">
        <f>IF($N146="","",IF(INDEX('Deadline Log'!$G$6:$G$305,$N146)="","",INDEX('Deadline Log'!$G$6:$G$305,$N146)))</f>
        <v/>
      </c>
      <c r="C146" s="11">
        <f>IF($N146="","",INDEX('Deadline Log'!$K$6:$K$305,$N146))</f>
        <v/>
      </c>
      <c r="D146" s="9">
        <f>IF($N146="","",INDEX('Deadline Log'!$J$6:$J$305,$N146))</f>
        <v/>
      </c>
      <c r="E146" s="11">
        <f>IF($N146="","",IF(INDEX('Deadline Log'!$A$6:$A$305,$N146)="","",INDEX('Deadline Log'!$A$6:$A$305,$N146)))</f>
        <v/>
      </c>
      <c r="F146" s="11">
        <f>IF($N146="","",IF(INDEX('Deadline Log'!$B$6:$B$305,$N146)="","",INDEX('Deadline Log'!$B$6:$B$305,$N146)))</f>
        <v/>
      </c>
      <c r="G146" s="11">
        <f>IF($N146="","",IF(INDEX('Deadline Log'!$D$6:$D$305,$N146)="","",INDEX('Deadline Log'!$D$6:$D$305,$N146)))</f>
        <v/>
      </c>
      <c r="H146" s="17">
        <f>IF($N146="","",IF(INDEX('Deadline Log'!$E$6:$E$305,$N146)="","",INDEX('Deadline Log'!$E$6:$E$305,$N146)))</f>
        <v/>
      </c>
      <c r="I146" s="11">
        <f>IF($N146="","",IF(INDEX('Deadline Log'!$F$6:$F$305,$N146)="","",INDEX('Deadline Log'!$F$6:$F$305,$N146)))</f>
        <v/>
      </c>
      <c r="J146" s="11">
        <f>IF($N146="","",IF(INDEX('Deadline Log'!$L$6:$L$305,$N146)="","",INDEX('Deadline Log'!$L$6:$L$305,$N146)))</f>
        <v/>
      </c>
      <c r="K146" s="11">
        <f>IF($N146="","",IF(INDEX('Deadline Log'!$M$6:$M$305,$N146)="","",INDEX('Deadline Log'!$M$6:$M$305,$N146)))</f>
        <v/>
      </c>
      <c r="L146" s="11">
        <f>IF($N146="","",IF(INDEX('Deadline Log'!$O$6:$O$305,$N146)="","",INDEX('Deadline Log'!$O$6:$O$305,$N146)))</f>
        <v/>
      </c>
      <c r="M146" s="12">
        <f>IF(A146="","",SMALL('Deadline Log'!$R$6:$R$305,A146))</f>
        <v/>
      </c>
      <c r="N146" s="9">
        <f>IF(M146="","",MATCH(M146,'Deadline Log'!$R$6:$R$305,0))</f>
        <v/>
      </c>
    </row>
    <row r="147">
      <c r="A147" s="13">
        <f>IF(ROW()-ROW($A$5)&gt;$C$3,"",ROW()-ROW($A$5))</f>
        <v/>
      </c>
      <c r="B147" s="17">
        <f>IF($N147="","",IF(INDEX('Deadline Log'!$G$6:$G$305,$N147)="","",INDEX('Deadline Log'!$G$6:$G$305,$N147)))</f>
        <v/>
      </c>
      <c r="C147" s="11">
        <f>IF($N147="","",INDEX('Deadline Log'!$K$6:$K$305,$N147))</f>
        <v/>
      </c>
      <c r="D147" s="9">
        <f>IF($N147="","",INDEX('Deadline Log'!$J$6:$J$305,$N147))</f>
        <v/>
      </c>
      <c r="E147" s="11">
        <f>IF($N147="","",IF(INDEX('Deadline Log'!$A$6:$A$305,$N147)="","",INDEX('Deadline Log'!$A$6:$A$305,$N147)))</f>
        <v/>
      </c>
      <c r="F147" s="11">
        <f>IF($N147="","",IF(INDEX('Deadline Log'!$B$6:$B$305,$N147)="","",INDEX('Deadline Log'!$B$6:$B$305,$N147)))</f>
        <v/>
      </c>
      <c r="G147" s="11">
        <f>IF($N147="","",IF(INDEX('Deadline Log'!$D$6:$D$305,$N147)="","",INDEX('Deadline Log'!$D$6:$D$305,$N147)))</f>
        <v/>
      </c>
      <c r="H147" s="17">
        <f>IF($N147="","",IF(INDEX('Deadline Log'!$E$6:$E$305,$N147)="","",INDEX('Deadline Log'!$E$6:$E$305,$N147)))</f>
        <v/>
      </c>
      <c r="I147" s="11">
        <f>IF($N147="","",IF(INDEX('Deadline Log'!$F$6:$F$305,$N147)="","",INDEX('Deadline Log'!$F$6:$F$305,$N147)))</f>
        <v/>
      </c>
      <c r="J147" s="11">
        <f>IF($N147="","",IF(INDEX('Deadline Log'!$L$6:$L$305,$N147)="","",INDEX('Deadline Log'!$L$6:$L$305,$N147)))</f>
        <v/>
      </c>
      <c r="K147" s="11">
        <f>IF($N147="","",IF(INDEX('Deadline Log'!$M$6:$M$305,$N147)="","",INDEX('Deadline Log'!$M$6:$M$305,$N147)))</f>
        <v/>
      </c>
      <c r="L147" s="11">
        <f>IF($N147="","",IF(INDEX('Deadline Log'!$O$6:$O$305,$N147)="","",INDEX('Deadline Log'!$O$6:$O$305,$N147)))</f>
        <v/>
      </c>
      <c r="M147" s="12">
        <f>IF(A147="","",SMALL('Deadline Log'!$R$6:$R$305,A147))</f>
        <v/>
      </c>
      <c r="N147" s="9">
        <f>IF(M147="","",MATCH(M147,'Deadline Log'!$R$6:$R$305,0))</f>
        <v/>
      </c>
    </row>
    <row r="148">
      <c r="A148" s="13">
        <f>IF(ROW()-ROW($A$5)&gt;$C$3,"",ROW()-ROW($A$5))</f>
        <v/>
      </c>
      <c r="B148" s="17">
        <f>IF($N148="","",IF(INDEX('Deadline Log'!$G$6:$G$305,$N148)="","",INDEX('Deadline Log'!$G$6:$G$305,$N148)))</f>
        <v/>
      </c>
      <c r="C148" s="11">
        <f>IF($N148="","",INDEX('Deadline Log'!$K$6:$K$305,$N148))</f>
        <v/>
      </c>
      <c r="D148" s="9">
        <f>IF($N148="","",INDEX('Deadline Log'!$J$6:$J$305,$N148))</f>
        <v/>
      </c>
      <c r="E148" s="11">
        <f>IF($N148="","",IF(INDEX('Deadline Log'!$A$6:$A$305,$N148)="","",INDEX('Deadline Log'!$A$6:$A$305,$N148)))</f>
        <v/>
      </c>
      <c r="F148" s="11">
        <f>IF($N148="","",IF(INDEX('Deadline Log'!$B$6:$B$305,$N148)="","",INDEX('Deadline Log'!$B$6:$B$305,$N148)))</f>
        <v/>
      </c>
      <c r="G148" s="11">
        <f>IF($N148="","",IF(INDEX('Deadline Log'!$D$6:$D$305,$N148)="","",INDEX('Deadline Log'!$D$6:$D$305,$N148)))</f>
        <v/>
      </c>
      <c r="H148" s="17">
        <f>IF($N148="","",IF(INDEX('Deadline Log'!$E$6:$E$305,$N148)="","",INDEX('Deadline Log'!$E$6:$E$305,$N148)))</f>
        <v/>
      </c>
      <c r="I148" s="11">
        <f>IF($N148="","",IF(INDEX('Deadline Log'!$F$6:$F$305,$N148)="","",INDEX('Deadline Log'!$F$6:$F$305,$N148)))</f>
        <v/>
      </c>
      <c r="J148" s="11">
        <f>IF($N148="","",IF(INDEX('Deadline Log'!$L$6:$L$305,$N148)="","",INDEX('Deadline Log'!$L$6:$L$305,$N148)))</f>
        <v/>
      </c>
      <c r="K148" s="11">
        <f>IF($N148="","",IF(INDEX('Deadline Log'!$M$6:$M$305,$N148)="","",INDEX('Deadline Log'!$M$6:$M$305,$N148)))</f>
        <v/>
      </c>
      <c r="L148" s="11">
        <f>IF($N148="","",IF(INDEX('Deadline Log'!$O$6:$O$305,$N148)="","",INDEX('Deadline Log'!$O$6:$O$305,$N148)))</f>
        <v/>
      </c>
      <c r="M148" s="12">
        <f>IF(A148="","",SMALL('Deadline Log'!$R$6:$R$305,A148))</f>
        <v/>
      </c>
      <c r="N148" s="9">
        <f>IF(M148="","",MATCH(M148,'Deadline Log'!$R$6:$R$305,0))</f>
        <v/>
      </c>
    </row>
    <row r="149">
      <c r="A149" s="13">
        <f>IF(ROW()-ROW($A$5)&gt;$C$3,"",ROW()-ROW($A$5))</f>
        <v/>
      </c>
      <c r="B149" s="17">
        <f>IF($N149="","",IF(INDEX('Deadline Log'!$G$6:$G$305,$N149)="","",INDEX('Deadline Log'!$G$6:$G$305,$N149)))</f>
        <v/>
      </c>
      <c r="C149" s="11">
        <f>IF($N149="","",INDEX('Deadline Log'!$K$6:$K$305,$N149))</f>
        <v/>
      </c>
      <c r="D149" s="9">
        <f>IF($N149="","",INDEX('Deadline Log'!$J$6:$J$305,$N149))</f>
        <v/>
      </c>
      <c r="E149" s="11">
        <f>IF($N149="","",IF(INDEX('Deadline Log'!$A$6:$A$305,$N149)="","",INDEX('Deadline Log'!$A$6:$A$305,$N149)))</f>
        <v/>
      </c>
      <c r="F149" s="11">
        <f>IF($N149="","",IF(INDEX('Deadline Log'!$B$6:$B$305,$N149)="","",INDEX('Deadline Log'!$B$6:$B$305,$N149)))</f>
        <v/>
      </c>
      <c r="G149" s="11">
        <f>IF($N149="","",IF(INDEX('Deadline Log'!$D$6:$D$305,$N149)="","",INDEX('Deadline Log'!$D$6:$D$305,$N149)))</f>
        <v/>
      </c>
      <c r="H149" s="17">
        <f>IF($N149="","",IF(INDEX('Deadline Log'!$E$6:$E$305,$N149)="","",INDEX('Deadline Log'!$E$6:$E$305,$N149)))</f>
        <v/>
      </c>
      <c r="I149" s="11">
        <f>IF($N149="","",IF(INDEX('Deadline Log'!$F$6:$F$305,$N149)="","",INDEX('Deadline Log'!$F$6:$F$305,$N149)))</f>
        <v/>
      </c>
      <c r="J149" s="11">
        <f>IF($N149="","",IF(INDEX('Deadline Log'!$L$6:$L$305,$N149)="","",INDEX('Deadline Log'!$L$6:$L$305,$N149)))</f>
        <v/>
      </c>
      <c r="K149" s="11">
        <f>IF($N149="","",IF(INDEX('Deadline Log'!$M$6:$M$305,$N149)="","",INDEX('Deadline Log'!$M$6:$M$305,$N149)))</f>
        <v/>
      </c>
      <c r="L149" s="11">
        <f>IF($N149="","",IF(INDEX('Deadline Log'!$O$6:$O$305,$N149)="","",INDEX('Deadline Log'!$O$6:$O$305,$N149)))</f>
        <v/>
      </c>
      <c r="M149" s="12">
        <f>IF(A149="","",SMALL('Deadline Log'!$R$6:$R$305,A149))</f>
        <v/>
      </c>
      <c r="N149" s="9">
        <f>IF(M149="","",MATCH(M149,'Deadline Log'!$R$6:$R$305,0))</f>
        <v/>
      </c>
    </row>
    <row r="150">
      <c r="A150" s="13">
        <f>IF(ROW()-ROW($A$5)&gt;$C$3,"",ROW()-ROW($A$5))</f>
        <v/>
      </c>
      <c r="B150" s="17">
        <f>IF($N150="","",IF(INDEX('Deadline Log'!$G$6:$G$305,$N150)="","",INDEX('Deadline Log'!$G$6:$G$305,$N150)))</f>
        <v/>
      </c>
      <c r="C150" s="11">
        <f>IF($N150="","",INDEX('Deadline Log'!$K$6:$K$305,$N150))</f>
        <v/>
      </c>
      <c r="D150" s="9">
        <f>IF($N150="","",INDEX('Deadline Log'!$J$6:$J$305,$N150))</f>
        <v/>
      </c>
      <c r="E150" s="11">
        <f>IF($N150="","",IF(INDEX('Deadline Log'!$A$6:$A$305,$N150)="","",INDEX('Deadline Log'!$A$6:$A$305,$N150)))</f>
        <v/>
      </c>
      <c r="F150" s="11">
        <f>IF($N150="","",IF(INDEX('Deadline Log'!$B$6:$B$305,$N150)="","",INDEX('Deadline Log'!$B$6:$B$305,$N150)))</f>
        <v/>
      </c>
      <c r="G150" s="11">
        <f>IF($N150="","",IF(INDEX('Deadline Log'!$D$6:$D$305,$N150)="","",INDEX('Deadline Log'!$D$6:$D$305,$N150)))</f>
        <v/>
      </c>
      <c r="H150" s="17">
        <f>IF($N150="","",IF(INDEX('Deadline Log'!$E$6:$E$305,$N150)="","",INDEX('Deadline Log'!$E$6:$E$305,$N150)))</f>
        <v/>
      </c>
      <c r="I150" s="11">
        <f>IF($N150="","",IF(INDEX('Deadline Log'!$F$6:$F$305,$N150)="","",INDEX('Deadline Log'!$F$6:$F$305,$N150)))</f>
        <v/>
      </c>
      <c r="J150" s="11">
        <f>IF($N150="","",IF(INDEX('Deadline Log'!$L$6:$L$305,$N150)="","",INDEX('Deadline Log'!$L$6:$L$305,$N150)))</f>
        <v/>
      </c>
      <c r="K150" s="11">
        <f>IF($N150="","",IF(INDEX('Deadline Log'!$M$6:$M$305,$N150)="","",INDEX('Deadline Log'!$M$6:$M$305,$N150)))</f>
        <v/>
      </c>
      <c r="L150" s="11">
        <f>IF($N150="","",IF(INDEX('Deadline Log'!$O$6:$O$305,$N150)="","",INDEX('Deadline Log'!$O$6:$O$305,$N150)))</f>
        <v/>
      </c>
      <c r="M150" s="12">
        <f>IF(A150="","",SMALL('Deadline Log'!$R$6:$R$305,A150))</f>
        <v/>
      </c>
      <c r="N150" s="9">
        <f>IF(M150="","",MATCH(M150,'Deadline Log'!$R$6:$R$305,0))</f>
        <v/>
      </c>
    </row>
    <row r="151">
      <c r="A151" s="13">
        <f>IF(ROW()-ROW($A$5)&gt;$C$3,"",ROW()-ROW($A$5))</f>
        <v/>
      </c>
      <c r="B151" s="17">
        <f>IF($N151="","",IF(INDEX('Deadline Log'!$G$6:$G$305,$N151)="","",INDEX('Deadline Log'!$G$6:$G$305,$N151)))</f>
        <v/>
      </c>
      <c r="C151" s="11">
        <f>IF($N151="","",INDEX('Deadline Log'!$K$6:$K$305,$N151))</f>
        <v/>
      </c>
      <c r="D151" s="9">
        <f>IF($N151="","",INDEX('Deadline Log'!$J$6:$J$305,$N151))</f>
        <v/>
      </c>
      <c r="E151" s="11">
        <f>IF($N151="","",IF(INDEX('Deadline Log'!$A$6:$A$305,$N151)="","",INDEX('Deadline Log'!$A$6:$A$305,$N151)))</f>
        <v/>
      </c>
      <c r="F151" s="11">
        <f>IF($N151="","",IF(INDEX('Deadline Log'!$B$6:$B$305,$N151)="","",INDEX('Deadline Log'!$B$6:$B$305,$N151)))</f>
        <v/>
      </c>
      <c r="G151" s="11">
        <f>IF($N151="","",IF(INDEX('Deadline Log'!$D$6:$D$305,$N151)="","",INDEX('Deadline Log'!$D$6:$D$305,$N151)))</f>
        <v/>
      </c>
      <c r="H151" s="17">
        <f>IF($N151="","",IF(INDEX('Deadline Log'!$E$6:$E$305,$N151)="","",INDEX('Deadline Log'!$E$6:$E$305,$N151)))</f>
        <v/>
      </c>
      <c r="I151" s="11">
        <f>IF($N151="","",IF(INDEX('Deadline Log'!$F$6:$F$305,$N151)="","",INDEX('Deadline Log'!$F$6:$F$305,$N151)))</f>
        <v/>
      </c>
      <c r="J151" s="11">
        <f>IF($N151="","",IF(INDEX('Deadline Log'!$L$6:$L$305,$N151)="","",INDEX('Deadline Log'!$L$6:$L$305,$N151)))</f>
        <v/>
      </c>
      <c r="K151" s="11">
        <f>IF($N151="","",IF(INDEX('Deadline Log'!$M$6:$M$305,$N151)="","",INDEX('Deadline Log'!$M$6:$M$305,$N151)))</f>
        <v/>
      </c>
      <c r="L151" s="11">
        <f>IF($N151="","",IF(INDEX('Deadline Log'!$O$6:$O$305,$N151)="","",INDEX('Deadline Log'!$O$6:$O$305,$N151)))</f>
        <v/>
      </c>
      <c r="M151" s="12">
        <f>IF(A151="","",SMALL('Deadline Log'!$R$6:$R$305,A151))</f>
        <v/>
      </c>
      <c r="N151" s="9">
        <f>IF(M151="","",MATCH(M151,'Deadline Log'!$R$6:$R$305,0))</f>
        <v/>
      </c>
    </row>
    <row r="152">
      <c r="A152" s="13">
        <f>IF(ROW()-ROW($A$5)&gt;$C$3,"",ROW()-ROW($A$5))</f>
        <v/>
      </c>
      <c r="B152" s="17">
        <f>IF($N152="","",IF(INDEX('Deadline Log'!$G$6:$G$305,$N152)="","",INDEX('Deadline Log'!$G$6:$G$305,$N152)))</f>
        <v/>
      </c>
      <c r="C152" s="11">
        <f>IF($N152="","",INDEX('Deadline Log'!$K$6:$K$305,$N152))</f>
        <v/>
      </c>
      <c r="D152" s="9">
        <f>IF($N152="","",INDEX('Deadline Log'!$J$6:$J$305,$N152))</f>
        <v/>
      </c>
      <c r="E152" s="11">
        <f>IF($N152="","",IF(INDEX('Deadline Log'!$A$6:$A$305,$N152)="","",INDEX('Deadline Log'!$A$6:$A$305,$N152)))</f>
        <v/>
      </c>
      <c r="F152" s="11">
        <f>IF($N152="","",IF(INDEX('Deadline Log'!$B$6:$B$305,$N152)="","",INDEX('Deadline Log'!$B$6:$B$305,$N152)))</f>
        <v/>
      </c>
      <c r="G152" s="11">
        <f>IF($N152="","",IF(INDEX('Deadline Log'!$D$6:$D$305,$N152)="","",INDEX('Deadline Log'!$D$6:$D$305,$N152)))</f>
        <v/>
      </c>
      <c r="H152" s="17">
        <f>IF($N152="","",IF(INDEX('Deadline Log'!$E$6:$E$305,$N152)="","",INDEX('Deadline Log'!$E$6:$E$305,$N152)))</f>
        <v/>
      </c>
      <c r="I152" s="11">
        <f>IF($N152="","",IF(INDEX('Deadline Log'!$F$6:$F$305,$N152)="","",INDEX('Deadline Log'!$F$6:$F$305,$N152)))</f>
        <v/>
      </c>
      <c r="J152" s="11">
        <f>IF($N152="","",IF(INDEX('Deadline Log'!$L$6:$L$305,$N152)="","",INDEX('Deadline Log'!$L$6:$L$305,$N152)))</f>
        <v/>
      </c>
      <c r="K152" s="11">
        <f>IF($N152="","",IF(INDEX('Deadline Log'!$M$6:$M$305,$N152)="","",INDEX('Deadline Log'!$M$6:$M$305,$N152)))</f>
        <v/>
      </c>
      <c r="L152" s="11">
        <f>IF($N152="","",IF(INDEX('Deadline Log'!$O$6:$O$305,$N152)="","",INDEX('Deadline Log'!$O$6:$O$305,$N152)))</f>
        <v/>
      </c>
      <c r="M152" s="12">
        <f>IF(A152="","",SMALL('Deadline Log'!$R$6:$R$305,A152))</f>
        <v/>
      </c>
      <c r="N152" s="9">
        <f>IF(M152="","",MATCH(M152,'Deadline Log'!$R$6:$R$305,0))</f>
        <v/>
      </c>
    </row>
    <row r="153">
      <c r="A153" s="13">
        <f>IF(ROW()-ROW($A$5)&gt;$C$3,"",ROW()-ROW($A$5))</f>
        <v/>
      </c>
      <c r="B153" s="17">
        <f>IF($N153="","",IF(INDEX('Deadline Log'!$G$6:$G$305,$N153)="","",INDEX('Deadline Log'!$G$6:$G$305,$N153)))</f>
        <v/>
      </c>
      <c r="C153" s="11">
        <f>IF($N153="","",INDEX('Deadline Log'!$K$6:$K$305,$N153))</f>
        <v/>
      </c>
      <c r="D153" s="9">
        <f>IF($N153="","",INDEX('Deadline Log'!$J$6:$J$305,$N153))</f>
        <v/>
      </c>
      <c r="E153" s="11">
        <f>IF($N153="","",IF(INDEX('Deadline Log'!$A$6:$A$305,$N153)="","",INDEX('Deadline Log'!$A$6:$A$305,$N153)))</f>
        <v/>
      </c>
      <c r="F153" s="11">
        <f>IF($N153="","",IF(INDEX('Deadline Log'!$B$6:$B$305,$N153)="","",INDEX('Deadline Log'!$B$6:$B$305,$N153)))</f>
        <v/>
      </c>
      <c r="G153" s="11">
        <f>IF($N153="","",IF(INDEX('Deadline Log'!$D$6:$D$305,$N153)="","",INDEX('Deadline Log'!$D$6:$D$305,$N153)))</f>
        <v/>
      </c>
      <c r="H153" s="17">
        <f>IF($N153="","",IF(INDEX('Deadline Log'!$E$6:$E$305,$N153)="","",INDEX('Deadline Log'!$E$6:$E$305,$N153)))</f>
        <v/>
      </c>
      <c r="I153" s="11">
        <f>IF($N153="","",IF(INDEX('Deadline Log'!$F$6:$F$305,$N153)="","",INDEX('Deadline Log'!$F$6:$F$305,$N153)))</f>
        <v/>
      </c>
      <c r="J153" s="11">
        <f>IF($N153="","",IF(INDEX('Deadline Log'!$L$6:$L$305,$N153)="","",INDEX('Deadline Log'!$L$6:$L$305,$N153)))</f>
        <v/>
      </c>
      <c r="K153" s="11">
        <f>IF($N153="","",IF(INDEX('Deadline Log'!$M$6:$M$305,$N153)="","",INDEX('Deadline Log'!$M$6:$M$305,$N153)))</f>
        <v/>
      </c>
      <c r="L153" s="11">
        <f>IF($N153="","",IF(INDEX('Deadline Log'!$O$6:$O$305,$N153)="","",INDEX('Deadline Log'!$O$6:$O$305,$N153)))</f>
        <v/>
      </c>
      <c r="M153" s="12">
        <f>IF(A153="","",SMALL('Deadline Log'!$R$6:$R$305,A153))</f>
        <v/>
      </c>
      <c r="N153" s="9">
        <f>IF(M153="","",MATCH(M153,'Deadline Log'!$R$6:$R$305,0))</f>
        <v/>
      </c>
    </row>
    <row r="154">
      <c r="A154" s="13">
        <f>IF(ROW()-ROW($A$5)&gt;$C$3,"",ROW()-ROW($A$5))</f>
        <v/>
      </c>
      <c r="B154" s="17">
        <f>IF($N154="","",IF(INDEX('Deadline Log'!$G$6:$G$305,$N154)="","",INDEX('Deadline Log'!$G$6:$G$305,$N154)))</f>
        <v/>
      </c>
      <c r="C154" s="11">
        <f>IF($N154="","",INDEX('Deadline Log'!$K$6:$K$305,$N154))</f>
        <v/>
      </c>
      <c r="D154" s="9">
        <f>IF($N154="","",INDEX('Deadline Log'!$J$6:$J$305,$N154))</f>
        <v/>
      </c>
      <c r="E154" s="11">
        <f>IF($N154="","",IF(INDEX('Deadline Log'!$A$6:$A$305,$N154)="","",INDEX('Deadline Log'!$A$6:$A$305,$N154)))</f>
        <v/>
      </c>
      <c r="F154" s="11">
        <f>IF($N154="","",IF(INDEX('Deadline Log'!$B$6:$B$305,$N154)="","",INDEX('Deadline Log'!$B$6:$B$305,$N154)))</f>
        <v/>
      </c>
      <c r="G154" s="11">
        <f>IF($N154="","",IF(INDEX('Deadline Log'!$D$6:$D$305,$N154)="","",INDEX('Deadline Log'!$D$6:$D$305,$N154)))</f>
        <v/>
      </c>
      <c r="H154" s="17">
        <f>IF($N154="","",IF(INDEX('Deadline Log'!$E$6:$E$305,$N154)="","",INDEX('Deadline Log'!$E$6:$E$305,$N154)))</f>
        <v/>
      </c>
      <c r="I154" s="11">
        <f>IF($N154="","",IF(INDEX('Deadline Log'!$F$6:$F$305,$N154)="","",INDEX('Deadline Log'!$F$6:$F$305,$N154)))</f>
        <v/>
      </c>
      <c r="J154" s="11">
        <f>IF($N154="","",IF(INDEX('Deadline Log'!$L$6:$L$305,$N154)="","",INDEX('Deadline Log'!$L$6:$L$305,$N154)))</f>
        <v/>
      </c>
      <c r="K154" s="11">
        <f>IF($N154="","",IF(INDEX('Deadline Log'!$M$6:$M$305,$N154)="","",INDEX('Deadline Log'!$M$6:$M$305,$N154)))</f>
        <v/>
      </c>
      <c r="L154" s="11">
        <f>IF($N154="","",IF(INDEX('Deadline Log'!$O$6:$O$305,$N154)="","",INDEX('Deadline Log'!$O$6:$O$305,$N154)))</f>
        <v/>
      </c>
      <c r="M154" s="12">
        <f>IF(A154="","",SMALL('Deadline Log'!$R$6:$R$305,A154))</f>
        <v/>
      </c>
      <c r="N154" s="9">
        <f>IF(M154="","",MATCH(M154,'Deadline Log'!$R$6:$R$305,0))</f>
        <v/>
      </c>
    </row>
    <row r="155">
      <c r="A155" s="13">
        <f>IF(ROW()-ROW($A$5)&gt;$C$3,"",ROW()-ROW($A$5))</f>
        <v/>
      </c>
      <c r="B155" s="17">
        <f>IF($N155="","",IF(INDEX('Deadline Log'!$G$6:$G$305,$N155)="","",INDEX('Deadline Log'!$G$6:$G$305,$N155)))</f>
        <v/>
      </c>
      <c r="C155" s="11">
        <f>IF($N155="","",INDEX('Deadline Log'!$K$6:$K$305,$N155))</f>
        <v/>
      </c>
      <c r="D155" s="9">
        <f>IF($N155="","",INDEX('Deadline Log'!$J$6:$J$305,$N155))</f>
        <v/>
      </c>
      <c r="E155" s="11">
        <f>IF($N155="","",IF(INDEX('Deadline Log'!$A$6:$A$305,$N155)="","",INDEX('Deadline Log'!$A$6:$A$305,$N155)))</f>
        <v/>
      </c>
      <c r="F155" s="11">
        <f>IF($N155="","",IF(INDEX('Deadline Log'!$B$6:$B$305,$N155)="","",INDEX('Deadline Log'!$B$6:$B$305,$N155)))</f>
        <v/>
      </c>
      <c r="G155" s="11">
        <f>IF($N155="","",IF(INDEX('Deadline Log'!$D$6:$D$305,$N155)="","",INDEX('Deadline Log'!$D$6:$D$305,$N155)))</f>
        <v/>
      </c>
      <c r="H155" s="17">
        <f>IF($N155="","",IF(INDEX('Deadline Log'!$E$6:$E$305,$N155)="","",INDEX('Deadline Log'!$E$6:$E$305,$N155)))</f>
        <v/>
      </c>
      <c r="I155" s="11">
        <f>IF($N155="","",IF(INDEX('Deadline Log'!$F$6:$F$305,$N155)="","",INDEX('Deadline Log'!$F$6:$F$305,$N155)))</f>
        <v/>
      </c>
      <c r="J155" s="11">
        <f>IF($N155="","",IF(INDEX('Deadline Log'!$L$6:$L$305,$N155)="","",INDEX('Deadline Log'!$L$6:$L$305,$N155)))</f>
        <v/>
      </c>
      <c r="K155" s="11">
        <f>IF($N155="","",IF(INDEX('Deadline Log'!$M$6:$M$305,$N155)="","",INDEX('Deadline Log'!$M$6:$M$305,$N155)))</f>
        <v/>
      </c>
      <c r="L155" s="11">
        <f>IF($N155="","",IF(INDEX('Deadline Log'!$O$6:$O$305,$N155)="","",INDEX('Deadline Log'!$O$6:$O$305,$N155)))</f>
        <v/>
      </c>
      <c r="M155" s="12">
        <f>IF(A155="","",SMALL('Deadline Log'!$R$6:$R$305,A155))</f>
        <v/>
      </c>
      <c r="N155" s="9">
        <f>IF(M155="","",MATCH(M155,'Deadline Log'!$R$6:$R$305,0))</f>
        <v/>
      </c>
    </row>
    <row r="156">
      <c r="A156" s="13">
        <f>IF(ROW()-ROW($A$5)&gt;$C$3,"",ROW()-ROW($A$5))</f>
        <v/>
      </c>
      <c r="B156" s="17">
        <f>IF($N156="","",IF(INDEX('Deadline Log'!$G$6:$G$305,$N156)="","",INDEX('Deadline Log'!$G$6:$G$305,$N156)))</f>
        <v/>
      </c>
      <c r="C156" s="11">
        <f>IF($N156="","",INDEX('Deadline Log'!$K$6:$K$305,$N156))</f>
        <v/>
      </c>
      <c r="D156" s="9">
        <f>IF($N156="","",INDEX('Deadline Log'!$J$6:$J$305,$N156))</f>
        <v/>
      </c>
      <c r="E156" s="11">
        <f>IF($N156="","",IF(INDEX('Deadline Log'!$A$6:$A$305,$N156)="","",INDEX('Deadline Log'!$A$6:$A$305,$N156)))</f>
        <v/>
      </c>
      <c r="F156" s="11">
        <f>IF($N156="","",IF(INDEX('Deadline Log'!$B$6:$B$305,$N156)="","",INDEX('Deadline Log'!$B$6:$B$305,$N156)))</f>
        <v/>
      </c>
      <c r="G156" s="11">
        <f>IF($N156="","",IF(INDEX('Deadline Log'!$D$6:$D$305,$N156)="","",INDEX('Deadline Log'!$D$6:$D$305,$N156)))</f>
        <v/>
      </c>
      <c r="H156" s="17">
        <f>IF($N156="","",IF(INDEX('Deadline Log'!$E$6:$E$305,$N156)="","",INDEX('Deadline Log'!$E$6:$E$305,$N156)))</f>
        <v/>
      </c>
      <c r="I156" s="11">
        <f>IF($N156="","",IF(INDEX('Deadline Log'!$F$6:$F$305,$N156)="","",INDEX('Deadline Log'!$F$6:$F$305,$N156)))</f>
        <v/>
      </c>
      <c r="J156" s="11">
        <f>IF($N156="","",IF(INDEX('Deadline Log'!$L$6:$L$305,$N156)="","",INDEX('Deadline Log'!$L$6:$L$305,$N156)))</f>
        <v/>
      </c>
      <c r="K156" s="11">
        <f>IF($N156="","",IF(INDEX('Deadline Log'!$M$6:$M$305,$N156)="","",INDEX('Deadline Log'!$M$6:$M$305,$N156)))</f>
        <v/>
      </c>
      <c r="L156" s="11">
        <f>IF($N156="","",IF(INDEX('Deadline Log'!$O$6:$O$305,$N156)="","",INDEX('Deadline Log'!$O$6:$O$305,$N156)))</f>
        <v/>
      </c>
      <c r="M156" s="12">
        <f>IF(A156="","",SMALL('Deadline Log'!$R$6:$R$305,A156))</f>
        <v/>
      </c>
      <c r="N156" s="9">
        <f>IF(M156="","",MATCH(M156,'Deadline Log'!$R$6:$R$305,0))</f>
        <v/>
      </c>
    </row>
    <row r="157">
      <c r="A157" s="13">
        <f>IF(ROW()-ROW($A$5)&gt;$C$3,"",ROW()-ROW($A$5))</f>
        <v/>
      </c>
      <c r="B157" s="17">
        <f>IF($N157="","",IF(INDEX('Deadline Log'!$G$6:$G$305,$N157)="","",INDEX('Deadline Log'!$G$6:$G$305,$N157)))</f>
        <v/>
      </c>
      <c r="C157" s="11">
        <f>IF($N157="","",INDEX('Deadline Log'!$K$6:$K$305,$N157))</f>
        <v/>
      </c>
      <c r="D157" s="9">
        <f>IF($N157="","",INDEX('Deadline Log'!$J$6:$J$305,$N157))</f>
        <v/>
      </c>
      <c r="E157" s="11">
        <f>IF($N157="","",IF(INDEX('Deadline Log'!$A$6:$A$305,$N157)="","",INDEX('Deadline Log'!$A$6:$A$305,$N157)))</f>
        <v/>
      </c>
      <c r="F157" s="11">
        <f>IF($N157="","",IF(INDEX('Deadline Log'!$B$6:$B$305,$N157)="","",INDEX('Deadline Log'!$B$6:$B$305,$N157)))</f>
        <v/>
      </c>
      <c r="G157" s="11">
        <f>IF($N157="","",IF(INDEX('Deadline Log'!$D$6:$D$305,$N157)="","",INDEX('Deadline Log'!$D$6:$D$305,$N157)))</f>
        <v/>
      </c>
      <c r="H157" s="17">
        <f>IF($N157="","",IF(INDEX('Deadline Log'!$E$6:$E$305,$N157)="","",INDEX('Deadline Log'!$E$6:$E$305,$N157)))</f>
        <v/>
      </c>
      <c r="I157" s="11">
        <f>IF($N157="","",IF(INDEX('Deadline Log'!$F$6:$F$305,$N157)="","",INDEX('Deadline Log'!$F$6:$F$305,$N157)))</f>
        <v/>
      </c>
      <c r="J157" s="11">
        <f>IF($N157="","",IF(INDEX('Deadline Log'!$L$6:$L$305,$N157)="","",INDEX('Deadline Log'!$L$6:$L$305,$N157)))</f>
        <v/>
      </c>
      <c r="K157" s="11">
        <f>IF($N157="","",IF(INDEX('Deadline Log'!$M$6:$M$305,$N157)="","",INDEX('Deadline Log'!$M$6:$M$305,$N157)))</f>
        <v/>
      </c>
      <c r="L157" s="11">
        <f>IF($N157="","",IF(INDEX('Deadline Log'!$O$6:$O$305,$N157)="","",INDEX('Deadline Log'!$O$6:$O$305,$N157)))</f>
        <v/>
      </c>
      <c r="M157" s="12">
        <f>IF(A157="","",SMALL('Deadline Log'!$R$6:$R$305,A157))</f>
        <v/>
      </c>
      <c r="N157" s="9">
        <f>IF(M157="","",MATCH(M157,'Deadline Log'!$R$6:$R$305,0))</f>
        <v/>
      </c>
    </row>
    <row r="158">
      <c r="A158" s="13">
        <f>IF(ROW()-ROW($A$5)&gt;$C$3,"",ROW()-ROW($A$5))</f>
        <v/>
      </c>
      <c r="B158" s="17">
        <f>IF($N158="","",IF(INDEX('Deadline Log'!$G$6:$G$305,$N158)="","",INDEX('Deadline Log'!$G$6:$G$305,$N158)))</f>
        <v/>
      </c>
      <c r="C158" s="11">
        <f>IF($N158="","",INDEX('Deadline Log'!$K$6:$K$305,$N158))</f>
        <v/>
      </c>
      <c r="D158" s="9">
        <f>IF($N158="","",INDEX('Deadline Log'!$J$6:$J$305,$N158))</f>
        <v/>
      </c>
      <c r="E158" s="11">
        <f>IF($N158="","",IF(INDEX('Deadline Log'!$A$6:$A$305,$N158)="","",INDEX('Deadline Log'!$A$6:$A$305,$N158)))</f>
        <v/>
      </c>
      <c r="F158" s="11">
        <f>IF($N158="","",IF(INDEX('Deadline Log'!$B$6:$B$305,$N158)="","",INDEX('Deadline Log'!$B$6:$B$305,$N158)))</f>
        <v/>
      </c>
      <c r="G158" s="11">
        <f>IF($N158="","",IF(INDEX('Deadline Log'!$D$6:$D$305,$N158)="","",INDEX('Deadline Log'!$D$6:$D$305,$N158)))</f>
        <v/>
      </c>
      <c r="H158" s="17">
        <f>IF($N158="","",IF(INDEX('Deadline Log'!$E$6:$E$305,$N158)="","",INDEX('Deadline Log'!$E$6:$E$305,$N158)))</f>
        <v/>
      </c>
      <c r="I158" s="11">
        <f>IF($N158="","",IF(INDEX('Deadline Log'!$F$6:$F$305,$N158)="","",INDEX('Deadline Log'!$F$6:$F$305,$N158)))</f>
        <v/>
      </c>
      <c r="J158" s="11">
        <f>IF($N158="","",IF(INDEX('Deadline Log'!$L$6:$L$305,$N158)="","",INDEX('Deadline Log'!$L$6:$L$305,$N158)))</f>
        <v/>
      </c>
      <c r="K158" s="11">
        <f>IF($N158="","",IF(INDEX('Deadline Log'!$M$6:$M$305,$N158)="","",INDEX('Deadline Log'!$M$6:$M$305,$N158)))</f>
        <v/>
      </c>
      <c r="L158" s="11">
        <f>IF($N158="","",IF(INDEX('Deadline Log'!$O$6:$O$305,$N158)="","",INDEX('Deadline Log'!$O$6:$O$305,$N158)))</f>
        <v/>
      </c>
      <c r="M158" s="12">
        <f>IF(A158="","",SMALL('Deadline Log'!$R$6:$R$305,A158))</f>
        <v/>
      </c>
      <c r="N158" s="9">
        <f>IF(M158="","",MATCH(M158,'Deadline Log'!$R$6:$R$305,0))</f>
        <v/>
      </c>
    </row>
    <row r="159">
      <c r="A159" s="13">
        <f>IF(ROW()-ROW($A$5)&gt;$C$3,"",ROW()-ROW($A$5))</f>
        <v/>
      </c>
      <c r="B159" s="17">
        <f>IF($N159="","",IF(INDEX('Deadline Log'!$G$6:$G$305,$N159)="","",INDEX('Deadline Log'!$G$6:$G$305,$N159)))</f>
        <v/>
      </c>
      <c r="C159" s="11">
        <f>IF($N159="","",INDEX('Deadline Log'!$K$6:$K$305,$N159))</f>
        <v/>
      </c>
      <c r="D159" s="9">
        <f>IF($N159="","",INDEX('Deadline Log'!$J$6:$J$305,$N159))</f>
        <v/>
      </c>
      <c r="E159" s="11">
        <f>IF($N159="","",IF(INDEX('Deadline Log'!$A$6:$A$305,$N159)="","",INDEX('Deadline Log'!$A$6:$A$305,$N159)))</f>
        <v/>
      </c>
      <c r="F159" s="11">
        <f>IF($N159="","",IF(INDEX('Deadline Log'!$B$6:$B$305,$N159)="","",INDEX('Deadline Log'!$B$6:$B$305,$N159)))</f>
        <v/>
      </c>
      <c r="G159" s="11">
        <f>IF($N159="","",IF(INDEX('Deadline Log'!$D$6:$D$305,$N159)="","",INDEX('Deadline Log'!$D$6:$D$305,$N159)))</f>
        <v/>
      </c>
      <c r="H159" s="17">
        <f>IF($N159="","",IF(INDEX('Deadline Log'!$E$6:$E$305,$N159)="","",INDEX('Deadline Log'!$E$6:$E$305,$N159)))</f>
        <v/>
      </c>
      <c r="I159" s="11">
        <f>IF($N159="","",IF(INDEX('Deadline Log'!$F$6:$F$305,$N159)="","",INDEX('Deadline Log'!$F$6:$F$305,$N159)))</f>
        <v/>
      </c>
      <c r="J159" s="11">
        <f>IF($N159="","",IF(INDEX('Deadline Log'!$L$6:$L$305,$N159)="","",INDEX('Deadline Log'!$L$6:$L$305,$N159)))</f>
        <v/>
      </c>
      <c r="K159" s="11">
        <f>IF($N159="","",IF(INDEX('Deadline Log'!$M$6:$M$305,$N159)="","",INDEX('Deadline Log'!$M$6:$M$305,$N159)))</f>
        <v/>
      </c>
      <c r="L159" s="11">
        <f>IF($N159="","",IF(INDEX('Deadline Log'!$O$6:$O$305,$N159)="","",INDEX('Deadline Log'!$O$6:$O$305,$N159)))</f>
        <v/>
      </c>
      <c r="M159" s="12">
        <f>IF(A159="","",SMALL('Deadline Log'!$R$6:$R$305,A159))</f>
        <v/>
      </c>
      <c r="N159" s="9">
        <f>IF(M159="","",MATCH(M159,'Deadline Log'!$R$6:$R$305,0))</f>
        <v/>
      </c>
    </row>
    <row r="160">
      <c r="A160" s="13">
        <f>IF(ROW()-ROW($A$5)&gt;$C$3,"",ROW()-ROW($A$5))</f>
        <v/>
      </c>
      <c r="B160" s="17">
        <f>IF($N160="","",IF(INDEX('Deadline Log'!$G$6:$G$305,$N160)="","",INDEX('Deadline Log'!$G$6:$G$305,$N160)))</f>
        <v/>
      </c>
      <c r="C160" s="11">
        <f>IF($N160="","",INDEX('Deadline Log'!$K$6:$K$305,$N160))</f>
        <v/>
      </c>
      <c r="D160" s="9">
        <f>IF($N160="","",INDEX('Deadline Log'!$J$6:$J$305,$N160))</f>
        <v/>
      </c>
      <c r="E160" s="11">
        <f>IF($N160="","",IF(INDEX('Deadline Log'!$A$6:$A$305,$N160)="","",INDEX('Deadline Log'!$A$6:$A$305,$N160)))</f>
        <v/>
      </c>
      <c r="F160" s="11">
        <f>IF($N160="","",IF(INDEX('Deadline Log'!$B$6:$B$305,$N160)="","",INDEX('Deadline Log'!$B$6:$B$305,$N160)))</f>
        <v/>
      </c>
      <c r="G160" s="11">
        <f>IF($N160="","",IF(INDEX('Deadline Log'!$D$6:$D$305,$N160)="","",INDEX('Deadline Log'!$D$6:$D$305,$N160)))</f>
        <v/>
      </c>
      <c r="H160" s="17">
        <f>IF($N160="","",IF(INDEX('Deadline Log'!$E$6:$E$305,$N160)="","",INDEX('Deadline Log'!$E$6:$E$305,$N160)))</f>
        <v/>
      </c>
      <c r="I160" s="11">
        <f>IF($N160="","",IF(INDEX('Deadline Log'!$F$6:$F$305,$N160)="","",INDEX('Deadline Log'!$F$6:$F$305,$N160)))</f>
        <v/>
      </c>
      <c r="J160" s="11">
        <f>IF($N160="","",IF(INDEX('Deadline Log'!$L$6:$L$305,$N160)="","",INDEX('Deadline Log'!$L$6:$L$305,$N160)))</f>
        <v/>
      </c>
      <c r="K160" s="11">
        <f>IF($N160="","",IF(INDEX('Deadline Log'!$M$6:$M$305,$N160)="","",INDEX('Deadline Log'!$M$6:$M$305,$N160)))</f>
        <v/>
      </c>
      <c r="L160" s="11">
        <f>IF($N160="","",IF(INDEX('Deadline Log'!$O$6:$O$305,$N160)="","",INDEX('Deadline Log'!$O$6:$O$305,$N160)))</f>
        <v/>
      </c>
      <c r="M160" s="12">
        <f>IF(A160="","",SMALL('Deadline Log'!$R$6:$R$305,A160))</f>
        <v/>
      </c>
      <c r="N160" s="9">
        <f>IF(M160="","",MATCH(M160,'Deadline Log'!$R$6:$R$305,0))</f>
        <v/>
      </c>
    </row>
    <row r="161">
      <c r="A161" s="13">
        <f>IF(ROW()-ROW($A$5)&gt;$C$3,"",ROW()-ROW($A$5))</f>
        <v/>
      </c>
      <c r="B161" s="17">
        <f>IF($N161="","",IF(INDEX('Deadline Log'!$G$6:$G$305,$N161)="","",INDEX('Deadline Log'!$G$6:$G$305,$N161)))</f>
        <v/>
      </c>
      <c r="C161" s="11">
        <f>IF($N161="","",INDEX('Deadline Log'!$K$6:$K$305,$N161))</f>
        <v/>
      </c>
      <c r="D161" s="9">
        <f>IF($N161="","",INDEX('Deadline Log'!$J$6:$J$305,$N161))</f>
        <v/>
      </c>
      <c r="E161" s="11">
        <f>IF($N161="","",IF(INDEX('Deadline Log'!$A$6:$A$305,$N161)="","",INDEX('Deadline Log'!$A$6:$A$305,$N161)))</f>
        <v/>
      </c>
      <c r="F161" s="11">
        <f>IF($N161="","",IF(INDEX('Deadline Log'!$B$6:$B$305,$N161)="","",INDEX('Deadline Log'!$B$6:$B$305,$N161)))</f>
        <v/>
      </c>
      <c r="G161" s="11">
        <f>IF($N161="","",IF(INDEX('Deadline Log'!$D$6:$D$305,$N161)="","",INDEX('Deadline Log'!$D$6:$D$305,$N161)))</f>
        <v/>
      </c>
      <c r="H161" s="17">
        <f>IF($N161="","",IF(INDEX('Deadline Log'!$E$6:$E$305,$N161)="","",INDEX('Deadline Log'!$E$6:$E$305,$N161)))</f>
        <v/>
      </c>
      <c r="I161" s="11">
        <f>IF($N161="","",IF(INDEX('Deadline Log'!$F$6:$F$305,$N161)="","",INDEX('Deadline Log'!$F$6:$F$305,$N161)))</f>
        <v/>
      </c>
      <c r="J161" s="11">
        <f>IF($N161="","",IF(INDEX('Deadline Log'!$L$6:$L$305,$N161)="","",INDEX('Deadline Log'!$L$6:$L$305,$N161)))</f>
        <v/>
      </c>
      <c r="K161" s="11">
        <f>IF($N161="","",IF(INDEX('Deadline Log'!$M$6:$M$305,$N161)="","",INDEX('Deadline Log'!$M$6:$M$305,$N161)))</f>
        <v/>
      </c>
      <c r="L161" s="11">
        <f>IF($N161="","",IF(INDEX('Deadline Log'!$O$6:$O$305,$N161)="","",INDEX('Deadline Log'!$O$6:$O$305,$N161)))</f>
        <v/>
      </c>
      <c r="M161" s="12">
        <f>IF(A161="","",SMALL('Deadline Log'!$R$6:$R$305,A161))</f>
        <v/>
      </c>
      <c r="N161" s="9">
        <f>IF(M161="","",MATCH(M161,'Deadline Log'!$R$6:$R$305,0))</f>
        <v/>
      </c>
    </row>
    <row r="162">
      <c r="A162" s="13">
        <f>IF(ROW()-ROW($A$5)&gt;$C$3,"",ROW()-ROW($A$5))</f>
        <v/>
      </c>
      <c r="B162" s="17">
        <f>IF($N162="","",IF(INDEX('Deadline Log'!$G$6:$G$305,$N162)="","",INDEX('Deadline Log'!$G$6:$G$305,$N162)))</f>
        <v/>
      </c>
      <c r="C162" s="11">
        <f>IF($N162="","",INDEX('Deadline Log'!$K$6:$K$305,$N162))</f>
        <v/>
      </c>
      <c r="D162" s="9">
        <f>IF($N162="","",INDEX('Deadline Log'!$J$6:$J$305,$N162))</f>
        <v/>
      </c>
      <c r="E162" s="11">
        <f>IF($N162="","",IF(INDEX('Deadline Log'!$A$6:$A$305,$N162)="","",INDEX('Deadline Log'!$A$6:$A$305,$N162)))</f>
        <v/>
      </c>
      <c r="F162" s="11">
        <f>IF($N162="","",IF(INDEX('Deadline Log'!$B$6:$B$305,$N162)="","",INDEX('Deadline Log'!$B$6:$B$305,$N162)))</f>
        <v/>
      </c>
      <c r="G162" s="11">
        <f>IF($N162="","",IF(INDEX('Deadline Log'!$D$6:$D$305,$N162)="","",INDEX('Deadline Log'!$D$6:$D$305,$N162)))</f>
        <v/>
      </c>
      <c r="H162" s="17">
        <f>IF($N162="","",IF(INDEX('Deadline Log'!$E$6:$E$305,$N162)="","",INDEX('Deadline Log'!$E$6:$E$305,$N162)))</f>
        <v/>
      </c>
      <c r="I162" s="11">
        <f>IF($N162="","",IF(INDEX('Deadline Log'!$F$6:$F$305,$N162)="","",INDEX('Deadline Log'!$F$6:$F$305,$N162)))</f>
        <v/>
      </c>
      <c r="J162" s="11">
        <f>IF($N162="","",IF(INDEX('Deadline Log'!$L$6:$L$305,$N162)="","",INDEX('Deadline Log'!$L$6:$L$305,$N162)))</f>
        <v/>
      </c>
      <c r="K162" s="11">
        <f>IF($N162="","",IF(INDEX('Deadline Log'!$M$6:$M$305,$N162)="","",INDEX('Deadline Log'!$M$6:$M$305,$N162)))</f>
        <v/>
      </c>
      <c r="L162" s="11">
        <f>IF($N162="","",IF(INDEX('Deadline Log'!$O$6:$O$305,$N162)="","",INDEX('Deadline Log'!$O$6:$O$305,$N162)))</f>
        <v/>
      </c>
      <c r="M162" s="12">
        <f>IF(A162="","",SMALL('Deadline Log'!$R$6:$R$305,A162))</f>
        <v/>
      </c>
      <c r="N162" s="9">
        <f>IF(M162="","",MATCH(M162,'Deadline Log'!$R$6:$R$305,0))</f>
        <v/>
      </c>
    </row>
    <row r="163">
      <c r="A163" s="13">
        <f>IF(ROW()-ROW($A$5)&gt;$C$3,"",ROW()-ROW($A$5))</f>
        <v/>
      </c>
      <c r="B163" s="17">
        <f>IF($N163="","",IF(INDEX('Deadline Log'!$G$6:$G$305,$N163)="","",INDEX('Deadline Log'!$G$6:$G$305,$N163)))</f>
        <v/>
      </c>
      <c r="C163" s="11">
        <f>IF($N163="","",INDEX('Deadline Log'!$K$6:$K$305,$N163))</f>
        <v/>
      </c>
      <c r="D163" s="9">
        <f>IF($N163="","",INDEX('Deadline Log'!$J$6:$J$305,$N163))</f>
        <v/>
      </c>
      <c r="E163" s="11">
        <f>IF($N163="","",IF(INDEX('Deadline Log'!$A$6:$A$305,$N163)="","",INDEX('Deadline Log'!$A$6:$A$305,$N163)))</f>
        <v/>
      </c>
      <c r="F163" s="11">
        <f>IF($N163="","",IF(INDEX('Deadline Log'!$B$6:$B$305,$N163)="","",INDEX('Deadline Log'!$B$6:$B$305,$N163)))</f>
        <v/>
      </c>
      <c r="G163" s="11">
        <f>IF($N163="","",IF(INDEX('Deadline Log'!$D$6:$D$305,$N163)="","",INDEX('Deadline Log'!$D$6:$D$305,$N163)))</f>
        <v/>
      </c>
      <c r="H163" s="17">
        <f>IF($N163="","",IF(INDEX('Deadline Log'!$E$6:$E$305,$N163)="","",INDEX('Deadline Log'!$E$6:$E$305,$N163)))</f>
        <v/>
      </c>
      <c r="I163" s="11">
        <f>IF($N163="","",IF(INDEX('Deadline Log'!$F$6:$F$305,$N163)="","",INDEX('Deadline Log'!$F$6:$F$305,$N163)))</f>
        <v/>
      </c>
      <c r="J163" s="11">
        <f>IF($N163="","",IF(INDEX('Deadline Log'!$L$6:$L$305,$N163)="","",INDEX('Deadline Log'!$L$6:$L$305,$N163)))</f>
        <v/>
      </c>
      <c r="K163" s="11">
        <f>IF($N163="","",IF(INDEX('Deadline Log'!$M$6:$M$305,$N163)="","",INDEX('Deadline Log'!$M$6:$M$305,$N163)))</f>
        <v/>
      </c>
      <c r="L163" s="11">
        <f>IF($N163="","",IF(INDEX('Deadline Log'!$O$6:$O$305,$N163)="","",INDEX('Deadline Log'!$O$6:$O$305,$N163)))</f>
        <v/>
      </c>
      <c r="M163" s="12">
        <f>IF(A163="","",SMALL('Deadline Log'!$R$6:$R$305,A163))</f>
        <v/>
      </c>
      <c r="N163" s="9">
        <f>IF(M163="","",MATCH(M163,'Deadline Log'!$R$6:$R$305,0))</f>
        <v/>
      </c>
    </row>
    <row r="164">
      <c r="A164" s="13">
        <f>IF(ROW()-ROW($A$5)&gt;$C$3,"",ROW()-ROW($A$5))</f>
        <v/>
      </c>
      <c r="B164" s="17">
        <f>IF($N164="","",IF(INDEX('Deadline Log'!$G$6:$G$305,$N164)="","",INDEX('Deadline Log'!$G$6:$G$305,$N164)))</f>
        <v/>
      </c>
      <c r="C164" s="11">
        <f>IF($N164="","",INDEX('Deadline Log'!$K$6:$K$305,$N164))</f>
        <v/>
      </c>
      <c r="D164" s="9">
        <f>IF($N164="","",INDEX('Deadline Log'!$J$6:$J$305,$N164))</f>
        <v/>
      </c>
      <c r="E164" s="11">
        <f>IF($N164="","",IF(INDEX('Deadline Log'!$A$6:$A$305,$N164)="","",INDEX('Deadline Log'!$A$6:$A$305,$N164)))</f>
        <v/>
      </c>
      <c r="F164" s="11">
        <f>IF($N164="","",IF(INDEX('Deadline Log'!$B$6:$B$305,$N164)="","",INDEX('Deadline Log'!$B$6:$B$305,$N164)))</f>
        <v/>
      </c>
      <c r="G164" s="11">
        <f>IF($N164="","",IF(INDEX('Deadline Log'!$D$6:$D$305,$N164)="","",INDEX('Deadline Log'!$D$6:$D$305,$N164)))</f>
        <v/>
      </c>
      <c r="H164" s="17">
        <f>IF($N164="","",IF(INDEX('Deadline Log'!$E$6:$E$305,$N164)="","",INDEX('Deadline Log'!$E$6:$E$305,$N164)))</f>
        <v/>
      </c>
      <c r="I164" s="11">
        <f>IF($N164="","",IF(INDEX('Deadline Log'!$F$6:$F$305,$N164)="","",INDEX('Deadline Log'!$F$6:$F$305,$N164)))</f>
        <v/>
      </c>
      <c r="J164" s="11">
        <f>IF($N164="","",IF(INDEX('Deadline Log'!$L$6:$L$305,$N164)="","",INDEX('Deadline Log'!$L$6:$L$305,$N164)))</f>
        <v/>
      </c>
      <c r="K164" s="11">
        <f>IF($N164="","",IF(INDEX('Deadline Log'!$M$6:$M$305,$N164)="","",INDEX('Deadline Log'!$M$6:$M$305,$N164)))</f>
        <v/>
      </c>
      <c r="L164" s="11">
        <f>IF($N164="","",IF(INDEX('Deadline Log'!$O$6:$O$305,$N164)="","",INDEX('Deadline Log'!$O$6:$O$305,$N164)))</f>
        <v/>
      </c>
      <c r="M164" s="12">
        <f>IF(A164="","",SMALL('Deadline Log'!$R$6:$R$305,A164))</f>
        <v/>
      </c>
      <c r="N164" s="9">
        <f>IF(M164="","",MATCH(M164,'Deadline Log'!$R$6:$R$305,0))</f>
        <v/>
      </c>
    </row>
    <row r="165">
      <c r="A165" s="13">
        <f>IF(ROW()-ROW($A$5)&gt;$C$3,"",ROW()-ROW($A$5))</f>
        <v/>
      </c>
      <c r="B165" s="17">
        <f>IF($N165="","",IF(INDEX('Deadline Log'!$G$6:$G$305,$N165)="","",INDEX('Deadline Log'!$G$6:$G$305,$N165)))</f>
        <v/>
      </c>
      <c r="C165" s="11">
        <f>IF($N165="","",INDEX('Deadline Log'!$K$6:$K$305,$N165))</f>
        <v/>
      </c>
      <c r="D165" s="9">
        <f>IF($N165="","",INDEX('Deadline Log'!$J$6:$J$305,$N165))</f>
        <v/>
      </c>
      <c r="E165" s="11">
        <f>IF($N165="","",IF(INDEX('Deadline Log'!$A$6:$A$305,$N165)="","",INDEX('Deadline Log'!$A$6:$A$305,$N165)))</f>
        <v/>
      </c>
      <c r="F165" s="11">
        <f>IF($N165="","",IF(INDEX('Deadline Log'!$B$6:$B$305,$N165)="","",INDEX('Deadline Log'!$B$6:$B$305,$N165)))</f>
        <v/>
      </c>
      <c r="G165" s="11">
        <f>IF($N165="","",IF(INDEX('Deadline Log'!$D$6:$D$305,$N165)="","",INDEX('Deadline Log'!$D$6:$D$305,$N165)))</f>
        <v/>
      </c>
      <c r="H165" s="17">
        <f>IF($N165="","",IF(INDEX('Deadline Log'!$E$6:$E$305,$N165)="","",INDEX('Deadline Log'!$E$6:$E$305,$N165)))</f>
        <v/>
      </c>
      <c r="I165" s="11">
        <f>IF($N165="","",IF(INDEX('Deadline Log'!$F$6:$F$305,$N165)="","",INDEX('Deadline Log'!$F$6:$F$305,$N165)))</f>
        <v/>
      </c>
      <c r="J165" s="11">
        <f>IF($N165="","",IF(INDEX('Deadline Log'!$L$6:$L$305,$N165)="","",INDEX('Deadline Log'!$L$6:$L$305,$N165)))</f>
        <v/>
      </c>
      <c r="K165" s="11">
        <f>IF($N165="","",IF(INDEX('Deadline Log'!$M$6:$M$305,$N165)="","",INDEX('Deadline Log'!$M$6:$M$305,$N165)))</f>
        <v/>
      </c>
      <c r="L165" s="11">
        <f>IF($N165="","",IF(INDEX('Deadline Log'!$O$6:$O$305,$N165)="","",INDEX('Deadline Log'!$O$6:$O$305,$N165)))</f>
        <v/>
      </c>
      <c r="M165" s="12">
        <f>IF(A165="","",SMALL('Deadline Log'!$R$6:$R$305,A165))</f>
        <v/>
      </c>
      <c r="N165" s="9">
        <f>IF(M165="","",MATCH(M165,'Deadline Log'!$R$6:$R$305,0))</f>
        <v/>
      </c>
    </row>
    <row r="166">
      <c r="A166" s="13">
        <f>IF(ROW()-ROW($A$5)&gt;$C$3,"",ROW()-ROW($A$5))</f>
        <v/>
      </c>
      <c r="B166" s="17">
        <f>IF($N166="","",IF(INDEX('Deadline Log'!$G$6:$G$305,$N166)="","",INDEX('Deadline Log'!$G$6:$G$305,$N166)))</f>
        <v/>
      </c>
      <c r="C166" s="11">
        <f>IF($N166="","",INDEX('Deadline Log'!$K$6:$K$305,$N166))</f>
        <v/>
      </c>
      <c r="D166" s="9">
        <f>IF($N166="","",INDEX('Deadline Log'!$J$6:$J$305,$N166))</f>
        <v/>
      </c>
      <c r="E166" s="11">
        <f>IF($N166="","",IF(INDEX('Deadline Log'!$A$6:$A$305,$N166)="","",INDEX('Deadline Log'!$A$6:$A$305,$N166)))</f>
        <v/>
      </c>
      <c r="F166" s="11">
        <f>IF($N166="","",IF(INDEX('Deadline Log'!$B$6:$B$305,$N166)="","",INDEX('Deadline Log'!$B$6:$B$305,$N166)))</f>
        <v/>
      </c>
      <c r="G166" s="11">
        <f>IF($N166="","",IF(INDEX('Deadline Log'!$D$6:$D$305,$N166)="","",INDEX('Deadline Log'!$D$6:$D$305,$N166)))</f>
        <v/>
      </c>
      <c r="H166" s="17">
        <f>IF($N166="","",IF(INDEX('Deadline Log'!$E$6:$E$305,$N166)="","",INDEX('Deadline Log'!$E$6:$E$305,$N166)))</f>
        <v/>
      </c>
      <c r="I166" s="11">
        <f>IF($N166="","",IF(INDEX('Deadline Log'!$F$6:$F$305,$N166)="","",INDEX('Deadline Log'!$F$6:$F$305,$N166)))</f>
        <v/>
      </c>
      <c r="J166" s="11">
        <f>IF($N166="","",IF(INDEX('Deadline Log'!$L$6:$L$305,$N166)="","",INDEX('Deadline Log'!$L$6:$L$305,$N166)))</f>
        <v/>
      </c>
      <c r="K166" s="11">
        <f>IF($N166="","",IF(INDEX('Deadline Log'!$M$6:$M$305,$N166)="","",INDEX('Deadline Log'!$M$6:$M$305,$N166)))</f>
        <v/>
      </c>
      <c r="L166" s="11">
        <f>IF($N166="","",IF(INDEX('Deadline Log'!$O$6:$O$305,$N166)="","",INDEX('Deadline Log'!$O$6:$O$305,$N166)))</f>
        <v/>
      </c>
      <c r="M166" s="12">
        <f>IF(A166="","",SMALL('Deadline Log'!$R$6:$R$305,A166))</f>
        <v/>
      </c>
      <c r="N166" s="9">
        <f>IF(M166="","",MATCH(M166,'Deadline Log'!$R$6:$R$305,0))</f>
        <v/>
      </c>
    </row>
    <row r="167">
      <c r="A167" s="13">
        <f>IF(ROW()-ROW($A$5)&gt;$C$3,"",ROW()-ROW($A$5))</f>
        <v/>
      </c>
      <c r="B167" s="17">
        <f>IF($N167="","",IF(INDEX('Deadline Log'!$G$6:$G$305,$N167)="","",INDEX('Deadline Log'!$G$6:$G$305,$N167)))</f>
        <v/>
      </c>
      <c r="C167" s="11">
        <f>IF($N167="","",INDEX('Deadline Log'!$K$6:$K$305,$N167))</f>
        <v/>
      </c>
      <c r="D167" s="9">
        <f>IF($N167="","",INDEX('Deadline Log'!$J$6:$J$305,$N167))</f>
        <v/>
      </c>
      <c r="E167" s="11">
        <f>IF($N167="","",IF(INDEX('Deadline Log'!$A$6:$A$305,$N167)="","",INDEX('Deadline Log'!$A$6:$A$305,$N167)))</f>
        <v/>
      </c>
      <c r="F167" s="11">
        <f>IF($N167="","",IF(INDEX('Deadline Log'!$B$6:$B$305,$N167)="","",INDEX('Deadline Log'!$B$6:$B$305,$N167)))</f>
        <v/>
      </c>
      <c r="G167" s="11">
        <f>IF($N167="","",IF(INDEX('Deadline Log'!$D$6:$D$305,$N167)="","",INDEX('Deadline Log'!$D$6:$D$305,$N167)))</f>
        <v/>
      </c>
      <c r="H167" s="17">
        <f>IF($N167="","",IF(INDEX('Deadline Log'!$E$6:$E$305,$N167)="","",INDEX('Deadline Log'!$E$6:$E$305,$N167)))</f>
        <v/>
      </c>
      <c r="I167" s="11">
        <f>IF($N167="","",IF(INDEX('Deadline Log'!$F$6:$F$305,$N167)="","",INDEX('Deadline Log'!$F$6:$F$305,$N167)))</f>
        <v/>
      </c>
      <c r="J167" s="11">
        <f>IF($N167="","",IF(INDEX('Deadline Log'!$L$6:$L$305,$N167)="","",INDEX('Deadline Log'!$L$6:$L$305,$N167)))</f>
        <v/>
      </c>
      <c r="K167" s="11">
        <f>IF($N167="","",IF(INDEX('Deadline Log'!$M$6:$M$305,$N167)="","",INDEX('Deadline Log'!$M$6:$M$305,$N167)))</f>
        <v/>
      </c>
      <c r="L167" s="11">
        <f>IF($N167="","",IF(INDEX('Deadline Log'!$O$6:$O$305,$N167)="","",INDEX('Deadline Log'!$O$6:$O$305,$N167)))</f>
        <v/>
      </c>
      <c r="M167" s="12">
        <f>IF(A167="","",SMALL('Deadline Log'!$R$6:$R$305,A167))</f>
        <v/>
      </c>
      <c r="N167" s="9">
        <f>IF(M167="","",MATCH(M167,'Deadline Log'!$R$6:$R$305,0))</f>
        <v/>
      </c>
    </row>
    <row r="168">
      <c r="A168" s="13">
        <f>IF(ROW()-ROW($A$5)&gt;$C$3,"",ROW()-ROW($A$5))</f>
        <v/>
      </c>
      <c r="B168" s="17">
        <f>IF($N168="","",IF(INDEX('Deadline Log'!$G$6:$G$305,$N168)="","",INDEX('Deadline Log'!$G$6:$G$305,$N168)))</f>
        <v/>
      </c>
      <c r="C168" s="11">
        <f>IF($N168="","",INDEX('Deadline Log'!$K$6:$K$305,$N168))</f>
        <v/>
      </c>
      <c r="D168" s="9">
        <f>IF($N168="","",INDEX('Deadline Log'!$J$6:$J$305,$N168))</f>
        <v/>
      </c>
      <c r="E168" s="11">
        <f>IF($N168="","",IF(INDEX('Deadline Log'!$A$6:$A$305,$N168)="","",INDEX('Deadline Log'!$A$6:$A$305,$N168)))</f>
        <v/>
      </c>
      <c r="F168" s="11">
        <f>IF($N168="","",IF(INDEX('Deadline Log'!$B$6:$B$305,$N168)="","",INDEX('Deadline Log'!$B$6:$B$305,$N168)))</f>
        <v/>
      </c>
      <c r="G168" s="11">
        <f>IF($N168="","",IF(INDEX('Deadline Log'!$D$6:$D$305,$N168)="","",INDEX('Deadline Log'!$D$6:$D$305,$N168)))</f>
        <v/>
      </c>
      <c r="H168" s="17">
        <f>IF($N168="","",IF(INDEX('Deadline Log'!$E$6:$E$305,$N168)="","",INDEX('Deadline Log'!$E$6:$E$305,$N168)))</f>
        <v/>
      </c>
      <c r="I168" s="11">
        <f>IF($N168="","",IF(INDEX('Deadline Log'!$F$6:$F$305,$N168)="","",INDEX('Deadline Log'!$F$6:$F$305,$N168)))</f>
        <v/>
      </c>
      <c r="J168" s="11">
        <f>IF($N168="","",IF(INDEX('Deadline Log'!$L$6:$L$305,$N168)="","",INDEX('Deadline Log'!$L$6:$L$305,$N168)))</f>
        <v/>
      </c>
      <c r="K168" s="11">
        <f>IF($N168="","",IF(INDEX('Deadline Log'!$M$6:$M$305,$N168)="","",INDEX('Deadline Log'!$M$6:$M$305,$N168)))</f>
        <v/>
      </c>
      <c r="L168" s="11">
        <f>IF($N168="","",IF(INDEX('Deadline Log'!$O$6:$O$305,$N168)="","",INDEX('Deadline Log'!$O$6:$O$305,$N168)))</f>
        <v/>
      </c>
      <c r="M168" s="12">
        <f>IF(A168="","",SMALL('Deadline Log'!$R$6:$R$305,A168))</f>
        <v/>
      </c>
      <c r="N168" s="9">
        <f>IF(M168="","",MATCH(M168,'Deadline Log'!$R$6:$R$305,0))</f>
        <v/>
      </c>
    </row>
    <row r="169">
      <c r="A169" s="13">
        <f>IF(ROW()-ROW($A$5)&gt;$C$3,"",ROW()-ROW($A$5))</f>
        <v/>
      </c>
      <c r="B169" s="17">
        <f>IF($N169="","",IF(INDEX('Deadline Log'!$G$6:$G$305,$N169)="","",INDEX('Deadline Log'!$G$6:$G$305,$N169)))</f>
        <v/>
      </c>
      <c r="C169" s="11">
        <f>IF($N169="","",INDEX('Deadline Log'!$K$6:$K$305,$N169))</f>
        <v/>
      </c>
      <c r="D169" s="9">
        <f>IF($N169="","",INDEX('Deadline Log'!$J$6:$J$305,$N169))</f>
        <v/>
      </c>
      <c r="E169" s="11">
        <f>IF($N169="","",IF(INDEX('Deadline Log'!$A$6:$A$305,$N169)="","",INDEX('Deadline Log'!$A$6:$A$305,$N169)))</f>
        <v/>
      </c>
      <c r="F169" s="11">
        <f>IF($N169="","",IF(INDEX('Deadline Log'!$B$6:$B$305,$N169)="","",INDEX('Deadline Log'!$B$6:$B$305,$N169)))</f>
        <v/>
      </c>
      <c r="G169" s="11">
        <f>IF($N169="","",IF(INDEX('Deadline Log'!$D$6:$D$305,$N169)="","",INDEX('Deadline Log'!$D$6:$D$305,$N169)))</f>
        <v/>
      </c>
      <c r="H169" s="17">
        <f>IF($N169="","",IF(INDEX('Deadline Log'!$E$6:$E$305,$N169)="","",INDEX('Deadline Log'!$E$6:$E$305,$N169)))</f>
        <v/>
      </c>
      <c r="I169" s="11">
        <f>IF($N169="","",IF(INDEX('Deadline Log'!$F$6:$F$305,$N169)="","",INDEX('Deadline Log'!$F$6:$F$305,$N169)))</f>
        <v/>
      </c>
      <c r="J169" s="11">
        <f>IF($N169="","",IF(INDEX('Deadline Log'!$L$6:$L$305,$N169)="","",INDEX('Deadline Log'!$L$6:$L$305,$N169)))</f>
        <v/>
      </c>
      <c r="K169" s="11">
        <f>IF($N169="","",IF(INDEX('Deadline Log'!$M$6:$M$305,$N169)="","",INDEX('Deadline Log'!$M$6:$M$305,$N169)))</f>
        <v/>
      </c>
      <c r="L169" s="11">
        <f>IF($N169="","",IF(INDEX('Deadline Log'!$O$6:$O$305,$N169)="","",INDEX('Deadline Log'!$O$6:$O$305,$N169)))</f>
        <v/>
      </c>
      <c r="M169" s="12">
        <f>IF(A169="","",SMALL('Deadline Log'!$R$6:$R$305,A169))</f>
        <v/>
      </c>
      <c r="N169" s="9">
        <f>IF(M169="","",MATCH(M169,'Deadline Log'!$R$6:$R$305,0))</f>
        <v/>
      </c>
    </row>
    <row r="170">
      <c r="A170" s="13">
        <f>IF(ROW()-ROW($A$5)&gt;$C$3,"",ROW()-ROW($A$5))</f>
        <v/>
      </c>
      <c r="B170" s="17">
        <f>IF($N170="","",IF(INDEX('Deadline Log'!$G$6:$G$305,$N170)="","",INDEX('Deadline Log'!$G$6:$G$305,$N170)))</f>
        <v/>
      </c>
      <c r="C170" s="11">
        <f>IF($N170="","",INDEX('Deadline Log'!$K$6:$K$305,$N170))</f>
        <v/>
      </c>
      <c r="D170" s="9">
        <f>IF($N170="","",INDEX('Deadline Log'!$J$6:$J$305,$N170))</f>
        <v/>
      </c>
      <c r="E170" s="11">
        <f>IF($N170="","",IF(INDEX('Deadline Log'!$A$6:$A$305,$N170)="","",INDEX('Deadline Log'!$A$6:$A$305,$N170)))</f>
        <v/>
      </c>
      <c r="F170" s="11">
        <f>IF($N170="","",IF(INDEX('Deadline Log'!$B$6:$B$305,$N170)="","",INDEX('Deadline Log'!$B$6:$B$305,$N170)))</f>
        <v/>
      </c>
      <c r="G170" s="11">
        <f>IF($N170="","",IF(INDEX('Deadline Log'!$D$6:$D$305,$N170)="","",INDEX('Deadline Log'!$D$6:$D$305,$N170)))</f>
        <v/>
      </c>
      <c r="H170" s="17">
        <f>IF($N170="","",IF(INDEX('Deadline Log'!$E$6:$E$305,$N170)="","",INDEX('Deadline Log'!$E$6:$E$305,$N170)))</f>
        <v/>
      </c>
      <c r="I170" s="11">
        <f>IF($N170="","",IF(INDEX('Deadline Log'!$F$6:$F$305,$N170)="","",INDEX('Deadline Log'!$F$6:$F$305,$N170)))</f>
        <v/>
      </c>
      <c r="J170" s="11">
        <f>IF($N170="","",IF(INDEX('Deadline Log'!$L$6:$L$305,$N170)="","",INDEX('Deadline Log'!$L$6:$L$305,$N170)))</f>
        <v/>
      </c>
      <c r="K170" s="11">
        <f>IF($N170="","",IF(INDEX('Deadline Log'!$M$6:$M$305,$N170)="","",INDEX('Deadline Log'!$M$6:$M$305,$N170)))</f>
        <v/>
      </c>
      <c r="L170" s="11">
        <f>IF($N170="","",IF(INDEX('Deadline Log'!$O$6:$O$305,$N170)="","",INDEX('Deadline Log'!$O$6:$O$305,$N170)))</f>
        <v/>
      </c>
      <c r="M170" s="12">
        <f>IF(A170="","",SMALL('Deadline Log'!$R$6:$R$305,A170))</f>
        <v/>
      </c>
      <c r="N170" s="9">
        <f>IF(M170="","",MATCH(M170,'Deadline Log'!$R$6:$R$305,0))</f>
        <v/>
      </c>
    </row>
    <row r="171">
      <c r="A171" s="13">
        <f>IF(ROW()-ROW($A$5)&gt;$C$3,"",ROW()-ROW($A$5))</f>
        <v/>
      </c>
      <c r="B171" s="17">
        <f>IF($N171="","",IF(INDEX('Deadline Log'!$G$6:$G$305,$N171)="","",INDEX('Deadline Log'!$G$6:$G$305,$N171)))</f>
        <v/>
      </c>
      <c r="C171" s="11">
        <f>IF($N171="","",INDEX('Deadline Log'!$K$6:$K$305,$N171))</f>
        <v/>
      </c>
      <c r="D171" s="9">
        <f>IF($N171="","",INDEX('Deadline Log'!$J$6:$J$305,$N171))</f>
        <v/>
      </c>
      <c r="E171" s="11">
        <f>IF($N171="","",IF(INDEX('Deadline Log'!$A$6:$A$305,$N171)="","",INDEX('Deadline Log'!$A$6:$A$305,$N171)))</f>
        <v/>
      </c>
      <c r="F171" s="11">
        <f>IF($N171="","",IF(INDEX('Deadline Log'!$B$6:$B$305,$N171)="","",INDEX('Deadline Log'!$B$6:$B$305,$N171)))</f>
        <v/>
      </c>
      <c r="G171" s="11">
        <f>IF($N171="","",IF(INDEX('Deadline Log'!$D$6:$D$305,$N171)="","",INDEX('Deadline Log'!$D$6:$D$305,$N171)))</f>
        <v/>
      </c>
      <c r="H171" s="17">
        <f>IF($N171="","",IF(INDEX('Deadline Log'!$E$6:$E$305,$N171)="","",INDEX('Deadline Log'!$E$6:$E$305,$N171)))</f>
        <v/>
      </c>
      <c r="I171" s="11">
        <f>IF($N171="","",IF(INDEX('Deadline Log'!$F$6:$F$305,$N171)="","",INDEX('Deadline Log'!$F$6:$F$305,$N171)))</f>
        <v/>
      </c>
      <c r="J171" s="11">
        <f>IF($N171="","",IF(INDEX('Deadline Log'!$L$6:$L$305,$N171)="","",INDEX('Deadline Log'!$L$6:$L$305,$N171)))</f>
        <v/>
      </c>
      <c r="K171" s="11">
        <f>IF($N171="","",IF(INDEX('Deadline Log'!$M$6:$M$305,$N171)="","",INDEX('Deadline Log'!$M$6:$M$305,$N171)))</f>
        <v/>
      </c>
      <c r="L171" s="11">
        <f>IF($N171="","",IF(INDEX('Deadline Log'!$O$6:$O$305,$N171)="","",INDEX('Deadline Log'!$O$6:$O$305,$N171)))</f>
        <v/>
      </c>
      <c r="M171" s="12">
        <f>IF(A171="","",SMALL('Deadline Log'!$R$6:$R$305,A171))</f>
        <v/>
      </c>
      <c r="N171" s="9">
        <f>IF(M171="","",MATCH(M171,'Deadline Log'!$R$6:$R$305,0))</f>
        <v/>
      </c>
    </row>
    <row r="172">
      <c r="A172" s="13">
        <f>IF(ROW()-ROW($A$5)&gt;$C$3,"",ROW()-ROW($A$5))</f>
        <v/>
      </c>
      <c r="B172" s="17">
        <f>IF($N172="","",IF(INDEX('Deadline Log'!$G$6:$G$305,$N172)="","",INDEX('Deadline Log'!$G$6:$G$305,$N172)))</f>
        <v/>
      </c>
      <c r="C172" s="11">
        <f>IF($N172="","",INDEX('Deadline Log'!$K$6:$K$305,$N172))</f>
        <v/>
      </c>
      <c r="D172" s="9">
        <f>IF($N172="","",INDEX('Deadline Log'!$J$6:$J$305,$N172))</f>
        <v/>
      </c>
      <c r="E172" s="11">
        <f>IF($N172="","",IF(INDEX('Deadline Log'!$A$6:$A$305,$N172)="","",INDEX('Deadline Log'!$A$6:$A$305,$N172)))</f>
        <v/>
      </c>
      <c r="F172" s="11">
        <f>IF($N172="","",IF(INDEX('Deadline Log'!$B$6:$B$305,$N172)="","",INDEX('Deadline Log'!$B$6:$B$305,$N172)))</f>
        <v/>
      </c>
      <c r="G172" s="11">
        <f>IF($N172="","",IF(INDEX('Deadline Log'!$D$6:$D$305,$N172)="","",INDEX('Deadline Log'!$D$6:$D$305,$N172)))</f>
        <v/>
      </c>
      <c r="H172" s="17">
        <f>IF($N172="","",IF(INDEX('Deadline Log'!$E$6:$E$305,$N172)="","",INDEX('Deadline Log'!$E$6:$E$305,$N172)))</f>
        <v/>
      </c>
      <c r="I172" s="11">
        <f>IF($N172="","",IF(INDEX('Deadline Log'!$F$6:$F$305,$N172)="","",INDEX('Deadline Log'!$F$6:$F$305,$N172)))</f>
        <v/>
      </c>
      <c r="J172" s="11">
        <f>IF($N172="","",IF(INDEX('Deadline Log'!$L$6:$L$305,$N172)="","",INDEX('Deadline Log'!$L$6:$L$305,$N172)))</f>
        <v/>
      </c>
      <c r="K172" s="11">
        <f>IF($N172="","",IF(INDEX('Deadline Log'!$M$6:$M$305,$N172)="","",INDEX('Deadline Log'!$M$6:$M$305,$N172)))</f>
        <v/>
      </c>
      <c r="L172" s="11">
        <f>IF($N172="","",IF(INDEX('Deadline Log'!$O$6:$O$305,$N172)="","",INDEX('Deadline Log'!$O$6:$O$305,$N172)))</f>
        <v/>
      </c>
      <c r="M172" s="12">
        <f>IF(A172="","",SMALL('Deadline Log'!$R$6:$R$305,A172))</f>
        <v/>
      </c>
      <c r="N172" s="9">
        <f>IF(M172="","",MATCH(M172,'Deadline Log'!$R$6:$R$305,0))</f>
        <v/>
      </c>
    </row>
    <row r="173">
      <c r="A173" s="13">
        <f>IF(ROW()-ROW($A$5)&gt;$C$3,"",ROW()-ROW($A$5))</f>
        <v/>
      </c>
      <c r="B173" s="17">
        <f>IF($N173="","",IF(INDEX('Deadline Log'!$G$6:$G$305,$N173)="","",INDEX('Deadline Log'!$G$6:$G$305,$N173)))</f>
        <v/>
      </c>
      <c r="C173" s="11">
        <f>IF($N173="","",INDEX('Deadline Log'!$K$6:$K$305,$N173))</f>
        <v/>
      </c>
      <c r="D173" s="9">
        <f>IF($N173="","",INDEX('Deadline Log'!$J$6:$J$305,$N173))</f>
        <v/>
      </c>
      <c r="E173" s="11">
        <f>IF($N173="","",IF(INDEX('Deadline Log'!$A$6:$A$305,$N173)="","",INDEX('Deadline Log'!$A$6:$A$305,$N173)))</f>
        <v/>
      </c>
      <c r="F173" s="11">
        <f>IF($N173="","",IF(INDEX('Deadline Log'!$B$6:$B$305,$N173)="","",INDEX('Deadline Log'!$B$6:$B$305,$N173)))</f>
        <v/>
      </c>
      <c r="G173" s="11">
        <f>IF($N173="","",IF(INDEX('Deadline Log'!$D$6:$D$305,$N173)="","",INDEX('Deadline Log'!$D$6:$D$305,$N173)))</f>
        <v/>
      </c>
      <c r="H173" s="17">
        <f>IF($N173="","",IF(INDEX('Deadline Log'!$E$6:$E$305,$N173)="","",INDEX('Deadline Log'!$E$6:$E$305,$N173)))</f>
        <v/>
      </c>
      <c r="I173" s="11">
        <f>IF($N173="","",IF(INDEX('Deadline Log'!$F$6:$F$305,$N173)="","",INDEX('Deadline Log'!$F$6:$F$305,$N173)))</f>
        <v/>
      </c>
      <c r="J173" s="11">
        <f>IF($N173="","",IF(INDEX('Deadline Log'!$L$6:$L$305,$N173)="","",INDEX('Deadline Log'!$L$6:$L$305,$N173)))</f>
        <v/>
      </c>
      <c r="K173" s="11">
        <f>IF($N173="","",IF(INDEX('Deadline Log'!$M$6:$M$305,$N173)="","",INDEX('Deadline Log'!$M$6:$M$305,$N173)))</f>
        <v/>
      </c>
      <c r="L173" s="11">
        <f>IF($N173="","",IF(INDEX('Deadline Log'!$O$6:$O$305,$N173)="","",INDEX('Deadline Log'!$O$6:$O$305,$N173)))</f>
        <v/>
      </c>
      <c r="M173" s="12">
        <f>IF(A173="","",SMALL('Deadline Log'!$R$6:$R$305,A173))</f>
        <v/>
      </c>
      <c r="N173" s="9">
        <f>IF(M173="","",MATCH(M173,'Deadline Log'!$R$6:$R$305,0))</f>
        <v/>
      </c>
    </row>
    <row r="174">
      <c r="A174" s="13">
        <f>IF(ROW()-ROW($A$5)&gt;$C$3,"",ROW()-ROW($A$5))</f>
        <v/>
      </c>
      <c r="B174" s="17">
        <f>IF($N174="","",IF(INDEX('Deadline Log'!$G$6:$G$305,$N174)="","",INDEX('Deadline Log'!$G$6:$G$305,$N174)))</f>
        <v/>
      </c>
      <c r="C174" s="11">
        <f>IF($N174="","",INDEX('Deadline Log'!$K$6:$K$305,$N174))</f>
        <v/>
      </c>
      <c r="D174" s="9">
        <f>IF($N174="","",INDEX('Deadline Log'!$J$6:$J$305,$N174))</f>
        <v/>
      </c>
      <c r="E174" s="11">
        <f>IF($N174="","",IF(INDEX('Deadline Log'!$A$6:$A$305,$N174)="","",INDEX('Deadline Log'!$A$6:$A$305,$N174)))</f>
        <v/>
      </c>
      <c r="F174" s="11">
        <f>IF($N174="","",IF(INDEX('Deadline Log'!$B$6:$B$305,$N174)="","",INDEX('Deadline Log'!$B$6:$B$305,$N174)))</f>
        <v/>
      </c>
      <c r="G174" s="11">
        <f>IF($N174="","",IF(INDEX('Deadline Log'!$D$6:$D$305,$N174)="","",INDEX('Deadline Log'!$D$6:$D$305,$N174)))</f>
        <v/>
      </c>
      <c r="H174" s="17">
        <f>IF($N174="","",IF(INDEX('Deadline Log'!$E$6:$E$305,$N174)="","",INDEX('Deadline Log'!$E$6:$E$305,$N174)))</f>
        <v/>
      </c>
      <c r="I174" s="11">
        <f>IF($N174="","",IF(INDEX('Deadline Log'!$F$6:$F$305,$N174)="","",INDEX('Deadline Log'!$F$6:$F$305,$N174)))</f>
        <v/>
      </c>
      <c r="J174" s="11">
        <f>IF($N174="","",IF(INDEX('Deadline Log'!$L$6:$L$305,$N174)="","",INDEX('Deadline Log'!$L$6:$L$305,$N174)))</f>
        <v/>
      </c>
      <c r="K174" s="11">
        <f>IF($N174="","",IF(INDEX('Deadline Log'!$M$6:$M$305,$N174)="","",INDEX('Deadline Log'!$M$6:$M$305,$N174)))</f>
        <v/>
      </c>
      <c r="L174" s="11">
        <f>IF($N174="","",IF(INDEX('Deadline Log'!$O$6:$O$305,$N174)="","",INDEX('Deadline Log'!$O$6:$O$305,$N174)))</f>
        <v/>
      </c>
      <c r="M174" s="12">
        <f>IF(A174="","",SMALL('Deadline Log'!$R$6:$R$305,A174))</f>
        <v/>
      </c>
      <c r="N174" s="9">
        <f>IF(M174="","",MATCH(M174,'Deadline Log'!$R$6:$R$305,0))</f>
        <v/>
      </c>
    </row>
    <row r="175">
      <c r="A175" s="13">
        <f>IF(ROW()-ROW($A$5)&gt;$C$3,"",ROW()-ROW($A$5))</f>
        <v/>
      </c>
      <c r="B175" s="17">
        <f>IF($N175="","",IF(INDEX('Deadline Log'!$G$6:$G$305,$N175)="","",INDEX('Deadline Log'!$G$6:$G$305,$N175)))</f>
        <v/>
      </c>
      <c r="C175" s="11">
        <f>IF($N175="","",INDEX('Deadline Log'!$K$6:$K$305,$N175))</f>
        <v/>
      </c>
      <c r="D175" s="9">
        <f>IF($N175="","",INDEX('Deadline Log'!$J$6:$J$305,$N175))</f>
        <v/>
      </c>
      <c r="E175" s="11">
        <f>IF($N175="","",IF(INDEX('Deadline Log'!$A$6:$A$305,$N175)="","",INDEX('Deadline Log'!$A$6:$A$305,$N175)))</f>
        <v/>
      </c>
      <c r="F175" s="11">
        <f>IF($N175="","",IF(INDEX('Deadline Log'!$B$6:$B$305,$N175)="","",INDEX('Deadline Log'!$B$6:$B$305,$N175)))</f>
        <v/>
      </c>
      <c r="G175" s="11">
        <f>IF($N175="","",IF(INDEX('Deadline Log'!$D$6:$D$305,$N175)="","",INDEX('Deadline Log'!$D$6:$D$305,$N175)))</f>
        <v/>
      </c>
      <c r="H175" s="17">
        <f>IF($N175="","",IF(INDEX('Deadline Log'!$E$6:$E$305,$N175)="","",INDEX('Deadline Log'!$E$6:$E$305,$N175)))</f>
        <v/>
      </c>
      <c r="I175" s="11">
        <f>IF($N175="","",IF(INDEX('Deadline Log'!$F$6:$F$305,$N175)="","",INDEX('Deadline Log'!$F$6:$F$305,$N175)))</f>
        <v/>
      </c>
      <c r="J175" s="11">
        <f>IF($N175="","",IF(INDEX('Deadline Log'!$L$6:$L$305,$N175)="","",INDEX('Deadline Log'!$L$6:$L$305,$N175)))</f>
        <v/>
      </c>
      <c r="K175" s="11">
        <f>IF($N175="","",IF(INDEX('Deadline Log'!$M$6:$M$305,$N175)="","",INDEX('Deadline Log'!$M$6:$M$305,$N175)))</f>
        <v/>
      </c>
      <c r="L175" s="11">
        <f>IF($N175="","",IF(INDEX('Deadline Log'!$O$6:$O$305,$N175)="","",INDEX('Deadline Log'!$O$6:$O$305,$N175)))</f>
        <v/>
      </c>
      <c r="M175" s="12">
        <f>IF(A175="","",SMALL('Deadline Log'!$R$6:$R$305,A175))</f>
        <v/>
      </c>
      <c r="N175" s="9">
        <f>IF(M175="","",MATCH(M175,'Deadline Log'!$R$6:$R$305,0))</f>
        <v/>
      </c>
    </row>
    <row r="176">
      <c r="A176" s="13">
        <f>IF(ROW()-ROW($A$5)&gt;$C$3,"",ROW()-ROW($A$5))</f>
        <v/>
      </c>
      <c r="B176" s="17">
        <f>IF($N176="","",IF(INDEX('Deadline Log'!$G$6:$G$305,$N176)="","",INDEX('Deadline Log'!$G$6:$G$305,$N176)))</f>
        <v/>
      </c>
      <c r="C176" s="11">
        <f>IF($N176="","",INDEX('Deadline Log'!$K$6:$K$305,$N176))</f>
        <v/>
      </c>
      <c r="D176" s="9">
        <f>IF($N176="","",INDEX('Deadline Log'!$J$6:$J$305,$N176))</f>
        <v/>
      </c>
      <c r="E176" s="11">
        <f>IF($N176="","",IF(INDEX('Deadline Log'!$A$6:$A$305,$N176)="","",INDEX('Deadline Log'!$A$6:$A$305,$N176)))</f>
        <v/>
      </c>
      <c r="F176" s="11">
        <f>IF($N176="","",IF(INDEX('Deadline Log'!$B$6:$B$305,$N176)="","",INDEX('Deadline Log'!$B$6:$B$305,$N176)))</f>
        <v/>
      </c>
      <c r="G176" s="11">
        <f>IF($N176="","",IF(INDEX('Deadline Log'!$D$6:$D$305,$N176)="","",INDEX('Deadline Log'!$D$6:$D$305,$N176)))</f>
        <v/>
      </c>
      <c r="H176" s="17">
        <f>IF($N176="","",IF(INDEX('Deadline Log'!$E$6:$E$305,$N176)="","",INDEX('Deadline Log'!$E$6:$E$305,$N176)))</f>
        <v/>
      </c>
      <c r="I176" s="11">
        <f>IF($N176="","",IF(INDEX('Deadline Log'!$F$6:$F$305,$N176)="","",INDEX('Deadline Log'!$F$6:$F$305,$N176)))</f>
        <v/>
      </c>
      <c r="J176" s="11">
        <f>IF($N176="","",IF(INDEX('Deadline Log'!$L$6:$L$305,$N176)="","",INDEX('Deadline Log'!$L$6:$L$305,$N176)))</f>
        <v/>
      </c>
      <c r="K176" s="11">
        <f>IF($N176="","",IF(INDEX('Deadline Log'!$M$6:$M$305,$N176)="","",INDEX('Deadline Log'!$M$6:$M$305,$N176)))</f>
        <v/>
      </c>
      <c r="L176" s="11">
        <f>IF($N176="","",IF(INDEX('Deadline Log'!$O$6:$O$305,$N176)="","",INDEX('Deadline Log'!$O$6:$O$305,$N176)))</f>
        <v/>
      </c>
      <c r="M176" s="12">
        <f>IF(A176="","",SMALL('Deadline Log'!$R$6:$R$305,A176))</f>
        <v/>
      </c>
      <c r="N176" s="9">
        <f>IF(M176="","",MATCH(M176,'Deadline Log'!$R$6:$R$305,0))</f>
        <v/>
      </c>
    </row>
    <row r="177">
      <c r="A177" s="13">
        <f>IF(ROW()-ROW($A$5)&gt;$C$3,"",ROW()-ROW($A$5))</f>
        <v/>
      </c>
      <c r="B177" s="17">
        <f>IF($N177="","",IF(INDEX('Deadline Log'!$G$6:$G$305,$N177)="","",INDEX('Deadline Log'!$G$6:$G$305,$N177)))</f>
        <v/>
      </c>
      <c r="C177" s="11">
        <f>IF($N177="","",INDEX('Deadline Log'!$K$6:$K$305,$N177))</f>
        <v/>
      </c>
      <c r="D177" s="9">
        <f>IF($N177="","",INDEX('Deadline Log'!$J$6:$J$305,$N177))</f>
        <v/>
      </c>
      <c r="E177" s="11">
        <f>IF($N177="","",IF(INDEX('Deadline Log'!$A$6:$A$305,$N177)="","",INDEX('Deadline Log'!$A$6:$A$305,$N177)))</f>
        <v/>
      </c>
      <c r="F177" s="11">
        <f>IF($N177="","",IF(INDEX('Deadline Log'!$B$6:$B$305,$N177)="","",INDEX('Deadline Log'!$B$6:$B$305,$N177)))</f>
        <v/>
      </c>
      <c r="G177" s="11">
        <f>IF($N177="","",IF(INDEX('Deadline Log'!$D$6:$D$305,$N177)="","",INDEX('Deadline Log'!$D$6:$D$305,$N177)))</f>
        <v/>
      </c>
      <c r="H177" s="17">
        <f>IF($N177="","",IF(INDEX('Deadline Log'!$E$6:$E$305,$N177)="","",INDEX('Deadline Log'!$E$6:$E$305,$N177)))</f>
        <v/>
      </c>
      <c r="I177" s="11">
        <f>IF($N177="","",IF(INDEX('Deadline Log'!$F$6:$F$305,$N177)="","",INDEX('Deadline Log'!$F$6:$F$305,$N177)))</f>
        <v/>
      </c>
      <c r="J177" s="11">
        <f>IF($N177="","",IF(INDEX('Deadline Log'!$L$6:$L$305,$N177)="","",INDEX('Deadline Log'!$L$6:$L$305,$N177)))</f>
        <v/>
      </c>
      <c r="K177" s="11">
        <f>IF($N177="","",IF(INDEX('Deadline Log'!$M$6:$M$305,$N177)="","",INDEX('Deadline Log'!$M$6:$M$305,$N177)))</f>
        <v/>
      </c>
      <c r="L177" s="11">
        <f>IF($N177="","",IF(INDEX('Deadline Log'!$O$6:$O$305,$N177)="","",INDEX('Deadline Log'!$O$6:$O$305,$N177)))</f>
        <v/>
      </c>
      <c r="M177" s="12">
        <f>IF(A177="","",SMALL('Deadline Log'!$R$6:$R$305,A177))</f>
        <v/>
      </c>
      <c r="N177" s="9">
        <f>IF(M177="","",MATCH(M177,'Deadline Log'!$R$6:$R$305,0))</f>
        <v/>
      </c>
    </row>
    <row r="178">
      <c r="A178" s="13">
        <f>IF(ROW()-ROW($A$5)&gt;$C$3,"",ROW()-ROW($A$5))</f>
        <v/>
      </c>
      <c r="B178" s="17">
        <f>IF($N178="","",IF(INDEX('Deadline Log'!$G$6:$G$305,$N178)="","",INDEX('Deadline Log'!$G$6:$G$305,$N178)))</f>
        <v/>
      </c>
      <c r="C178" s="11">
        <f>IF($N178="","",INDEX('Deadline Log'!$K$6:$K$305,$N178))</f>
        <v/>
      </c>
      <c r="D178" s="9">
        <f>IF($N178="","",INDEX('Deadline Log'!$J$6:$J$305,$N178))</f>
        <v/>
      </c>
      <c r="E178" s="11">
        <f>IF($N178="","",IF(INDEX('Deadline Log'!$A$6:$A$305,$N178)="","",INDEX('Deadline Log'!$A$6:$A$305,$N178)))</f>
        <v/>
      </c>
      <c r="F178" s="11">
        <f>IF($N178="","",IF(INDEX('Deadline Log'!$B$6:$B$305,$N178)="","",INDEX('Deadline Log'!$B$6:$B$305,$N178)))</f>
        <v/>
      </c>
      <c r="G178" s="11">
        <f>IF($N178="","",IF(INDEX('Deadline Log'!$D$6:$D$305,$N178)="","",INDEX('Deadline Log'!$D$6:$D$305,$N178)))</f>
        <v/>
      </c>
      <c r="H178" s="17">
        <f>IF($N178="","",IF(INDEX('Deadline Log'!$E$6:$E$305,$N178)="","",INDEX('Deadline Log'!$E$6:$E$305,$N178)))</f>
        <v/>
      </c>
      <c r="I178" s="11">
        <f>IF($N178="","",IF(INDEX('Deadline Log'!$F$6:$F$305,$N178)="","",INDEX('Deadline Log'!$F$6:$F$305,$N178)))</f>
        <v/>
      </c>
      <c r="J178" s="11">
        <f>IF($N178="","",IF(INDEX('Deadline Log'!$L$6:$L$305,$N178)="","",INDEX('Deadline Log'!$L$6:$L$305,$N178)))</f>
        <v/>
      </c>
      <c r="K178" s="11">
        <f>IF($N178="","",IF(INDEX('Deadline Log'!$M$6:$M$305,$N178)="","",INDEX('Deadline Log'!$M$6:$M$305,$N178)))</f>
        <v/>
      </c>
      <c r="L178" s="11">
        <f>IF($N178="","",IF(INDEX('Deadline Log'!$O$6:$O$305,$N178)="","",INDEX('Deadline Log'!$O$6:$O$305,$N178)))</f>
        <v/>
      </c>
      <c r="M178" s="12">
        <f>IF(A178="","",SMALL('Deadline Log'!$R$6:$R$305,A178))</f>
        <v/>
      </c>
      <c r="N178" s="9">
        <f>IF(M178="","",MATCH(M178,'Deadline Log'!$R$6:$R$305,0))</f>
        <v/>
      </c>
    </row>
    <row r="179">
      <c r="A179" s="13">
        <f>IF(ROW()-ROW($A$5)&gt;$C$3,"",ROW()-ROW($A$5))</f>
        <v/>
      </c>
      <c r="B179" s="17">
        <f>IF($N179="","",IF(INDEX('Deadline Log'!$G$6:$G$305,$N179)="","",INDEX('Deadline Log'!$G$6:$G$305,$N179)))</f>
        <v/>
      </c>
      <c r="C179" s="11">
        <f>IF($N179="","",INDEX('Deadline Log'!$K$6:$K$305,$N179))</f>
        <v/>
      </c>
      <c r="D179" s="9">
        <f>IF($N179="","",INDEX('Deadline Log'!$J$6:$J$305,$N179))</f>
        <v/>
      </c>
      <c r="E179" s="11">
        <f>IF($N179="","",IF(INDEX('Deadline Log'!$A$6:$A$305,$N179)="","",INDEX('Deadline Log'!$A$6:$A$305,$N179)))</f>
        <v/>
      </c>
      <c r="F179" s="11">
        <f>IF($N179="","",IF(INDEX('Deadline Log'!$B$6:$B$305,$N179)="","",INDEX('Deadline Log'!$B$6:$B$305,$N179)))</f>
        <v/>
      </c>
      <c r="G179" s="11">
        <f>IF($N179="","",IF(INDEX('Deadline Log'!$D$6:$D$305,$N179)="","",INDEX('Deadline Log'!$D$6:$D$305,$N179)))</f>
        <v/>
      </c>
      <c r="H179" s="17">
        <f>IF($N179="","",IF(INDEX('Deadline Log'!$E$6:$E$305,$N179)="","",INDEX('Deadline Log'!$E$6:$E$305,$N179)))</f>
        <v/>
      </c>
      <c r="I179" s="11">
        <f>IF($N179="","",IF(INDEX('Deadline Log'!$F$6:$F$305,$N179)="","",INDEX('Deadline Log'!$F$6:$F$305,$N179)))</f>
        <v/>
      </c>
      <c r="J179" s="11">
        <f>IF($N179="","",IF(INDEX('Deadline Log'!$L$6:$L$305,$N179)="","",INDEX('Deadline Log'!$L$6:$L$305,$N179)))</f>
        <v/>
      </c>
      <c r="K179" s="11">
        <f>IF($N179="","",IF(INDEX('Deadline Log'!$M$6:$M$305,$N179)="","",INDEX('Deadline Log'!$M$6:$M$305,$N179)))</f>
        <v/>
      </c>
      <c r="L179" s="11">
        <f>IF($N179="","",IF(INDEX('Deadline Log'!$O$6:$O$305,$N179)="","",INDEX('Deadline Log'!$O$6:$O$305,$N179)))</f>
        <v/>
      </c>
      <c r="M179" s="12">
        <f>IF(A179="","",SMALL('Deadline Log'!$R$6:$R$305,A179))</f>
        <v/>
      </c>
      <c r="N179" s="9">
        <f>IF(M179="","",MATCH(M179,'Deadline Log'!$R$6:$R$305,0))</f>
        <v/>
      </c>
    </row>
    <row r="180">
      <c r="A180" s="13">
        <f>IF(ROW()-ROW($A$5)&gt;$C$3,"",ROW()-ROW($A$5))</f>
        <v/>
      </c>
      <c r="B180" s="17">
        <f>IF($N180="","",IF(INDEX('Deadline Log'!$G$6:$G$305,$N180)="","",INDEX('Deadline Log'!$G$6:$G$305,$N180)))</f>
        <v/>
      </c>
      <c r="C180" s="11">
        <f>IF($N180="","",INDEX('Deadline Log'!$K$6:$K$305,$N180))</f>
        <v/>
      </c>
      <c r="D180" s="9">
        <f>IF($N180="","",INDEX('Deadline Log'!$J$6:$J$305,$N180))</f>
        <v/>
      </c>
      <c r="E180" s="11">
        <f>IF($N180="","",IF(INDEX('Deadline Log'!$A$6:$A$305,$N180)="","",INDEX('Deadline Log'!$A$6:$A$305,$N180)))</f>
        <v/>
      </c>
      <c r="F180" s="11">
        <f>IF($N180="","",IF(INDEX('Deadline Log'!$B$6:$B$305,$N180)="","",INDEX('Deadline Log'!$B$6:$B$305,$N180)))</f>
        <v/>
      </c>
      <c r="G180" s="11">
        <f>IF($N180="","",IF(INDEX('Deadline Log'!$D$6:$D$305,$N180)="","",INDEX('Deadline Log'!$D$6:$D$305,$N180)))</f>
        <v/>
      </c>
      <c r="H180" s="17">
        <f>IF($N180="","",IF(INDEX('Deadline Log'!$E$6:$E$305,$N180)="","",INDEX('Deadline Log'!$E$6:$E$305,$N180)))</f>
        <v/>
      </c>
      <c r="I180" s="11">
        <f>IF($N180="","",IF(INDEX('Deadline Log'!$F$6:$F$305,$N180)="","",INDEX('Deadline Log'!$F$6:$F$305,$N180)))</f>
        <v/>
      </c>
      <c r="J180" s="11">
        <f>IF($N180="","",IF(INDEX('Deadline Log'!$L$6:$L$305,$N180)="","",INDEX('Deadline Log'!$L$6:$L$305,$N180)))</f>
        <v/>
      </c>
      <c r="K180" s="11">
        <f>IF($N180="","",IF(INDEX('Deadline Log'!$M$6:$M$305,$N180)="","",INDEX('Deadline Log'!$M$6:$M$305,$N180)))</f>
        <v/>
      </c>
      <c r="L180" s="11">
        <f>IF($N180="","",IF(INDEX('Deadline Log'!$O$6:$O$305,$N180)="","",INDEX('Deadline Log'!$O$6:$O$305,$N180)))</f>
        <v/>
      </c>
      <c r="M180" s="12">
        <f>IF(A180="","",SMALL('Deadline Log'!$R$6:$R$305,A180))</f>
        <v/>
      </c>
      <c r="N180" s="9">
        <f>IF(M180="","",MATCH(M180,'Deadline Log'!$R$6:$R$305,0))</f>
        <v/>
      </c>
    </row>
    <row r="181">
      <c r="A181" s="13">
        <f>IF(ROW()-ROW($A$5)&gt;$C$3,"",ROW()-ROW($A$5))</f>
        <v/>
      </c>
      <c r="B181" s="17">
        <f>IF($N181="","",IF(INDEX('Deadline Log'!$G$6:$G$305,$N181)="","",INDEX('Deadline Log'!$G$6:$G$305,$N181)))</f>
        <v/>
      </c>
      <c r="C181" s="11">
        <f>IF($N181="","",INDEX('Deadline Log'!$K$6:$K$305,$N181))</f>
        <v/>
      </c>
      <c r="D181" s="9">
        <f>IF($N181="","",INDEX('Deadline Log'!$J$6:$J$305,$N181))</f>
        <v/>
      </c>
      <c r="E181" s="11">
        <f>IF($N181="","",IF(INDEX('Deadline Log'!$A$6:$A$305,$N181)="","",INDEX('Deadline Log'!$A$6:$A$305,$N181)))</f>
        <v/>
      </c>
      <c r="F181" s="11">
        <f>IF($N181="","",IF(INDEX('Deadline Log'!$B$6:$B$305,$N181)="","",INDEX('Deadline Log'!$B$6:$B$305,$N181)))</f>
        <v/>
      </c>
      <c r="G181" s="11">
        <f>IF($N181="","",IF(INDEX('Deadline Log'!$D$6:$D$305,$N181)="","",INDEX('Deadline Log'!$D$6:$D$305,$N181)))</f>
        <v/>
      </c>
      <c r="H181" s="17">
        <f>IF($N181="","",IF(INDEX('Deadline Log'!$E$6:$E$305,$N181)="","",INDEX('Deadline Log'!$E$6:$E$305,$N181)))</f>
        <v/>
      </c>
      <c r="I181" s="11">
        <f>IF($N181="","",IF(INDEX('Deadline Log'!$F$6:$F$305,$N181)="","",INDEX('Deadline Log'!$F$6:$F$305,$N181)))</f>
        <v/>
      </c>
      <c r="J181" s="11">
        <f>IF($N181="","",IF(INDEX('Deadline Log'!$L$6:$L$305,$N181)="","",INDEX('Deadline Log'!$L$6:$L$305,$N181)))</f>
        <v/>
      </c>
      <c r="K181" s="11">
        <f>IF($N181="","",IF(INDEX('Deadline Log'!$M$6:$M$305,$N181)="","",INDEX('Deadline Log'!$M$6:$M$305,$N181)))</f>
        <v/>
      </c>
      <c r="L181" s="11">
        <f>IF($N181="","",IF(INDEX('Deadline Log'!$O$6:$O$305,$N181)="","",INDEX('Deadline Log'!$O$6:$O$305,$N181)))</f>
        <v/>
      </c>
      <c r="M181" s="12">
        <f>IF(A181="","",SMALL('Deadline Log'!$R$6:$R$305,A181))</f>
        <v/>
      </c>
      <c r="N181" s="9">
        <f>IF(M181="","",MATCH(M181,'Deadline Log'!$R$6:$R$305,0))</f>
        <v/>
      </c>
    </row>
    <row r="182">
      <c r="A182" s="13">
        <f>IF(ROW()-ROW($A$5)&gt;$C$3,"",ROW()-ROW($A$5))</f>
        <v/>
      </c>
      <c r="B182" s="17">
        <f>IF($N182="","",IF(INDEX('Deadline Log'!$G$6:$G$305,$N182)="","",INDEX('Deadline Log'!$G$6:$G$305,$N182)))</f>
        <v/>
      </c>
      <c r="C182" s="11">
        <f>IF($N182="","",INDEX('Deadline Log'!$K$6:$K$305,$N182))</f>
        <v/>
      </c>
      <c r="D182" s="9">
        <f>IF($N182="","",INDEX('Deadline Log'!$J$6:$J$305,$N182))</f>
        <v/>
      </c>
      <c r="E182" s="11">
        <f>IF($N182="","",IF(INDEX('Deadline Log'!$A$6:$A$305,$N182)="","",INDEX('Deadline Log'!$A$6:$A$305,$N182)))</f>
        <v/>
      </c>
      <c r="F182" s="11">
        <f>IF($N182="","",IF(INDEX('Deadline Log'!$B$6:$B$305,$N182)="","",INDEX('Deadline Log'!$B$6:$B$305,$N182)))</f>
        <v/>
      </c>
      <c r="G182" s="11">
        <f>IF($N182="","",IF(INDEX('Deadline Log'!$D$6:$D$305,$N182)="","",INDEX('Deadline Log'!$D$6:$D$305,$N182)))</f>
        <v/>
      </c>
      <c r="H182" s="17">
        <f>IF($N182="","",IF(INDEX('Deadline Log'!$E$6:$E$305,$N182)="","",INDEX('Deadline Log'!$E$6:$E$305,$N182)))</f>
        <v/>
      </c>
      <c r="I182" s="11">
        <f>IF($N182="","",IF(INDEX('Deadline Log'!$F$6:$F$305,$N182)="","",INDEX('Deadline Log'!$F$6:$F$305,$N182)))</f>
        <v/>
      </c>
      <c r="J182" s="11">
        <f>IF($N182="","",IF(INDEX('Deadline Log'!$L$6:$L$305,$N182)="","",INDEX('Deadline Log'!$L$6:$L$305,$N182)))</f>
        <v/>
      </c>
      <c r="K182" s="11">
        <f>IF($N182="","",IF(INDEX('Deadline Log'!$M$6:$M$305,$N182)="","",INDEX('Deadline Log'!$M$6:$M$305,$N182)))</f>
        <v/>
      </c>
      <c r="L182" s="11">
        <f>IF($N182="","",IF(INDEX('Deadline Log'!$O$6:$O$305,$N182)="","",INDEX('Deadline Log'!$O$6:$O$305,$N182)))</f>
        <v/>
      </c>
      <c r="M182" s="12">
        <f>IF(A182="","",SMALL('Deadline Log'!$R$6:$R$305,A182))</f>
        <v/>
      </c>
      <c r="N182" s="9">
        <f>IF(M182="","",MATCH(M182,'Deadline Log'!$R$6:$R$305,0))</f>
        <v/>
      </c>
    </row>
    <row r="183">
      <c r="A183" s="13">
        <f>IF(ROW()-ROW($A$5)&gt;$C$3,"",ROW()-ROW($A$5))</f>
        <v/>
      </c>
      <c r="B183" s="17">
        <f>IF($N183="","",IF(INDEX('Deadline Log'!$G$6:$G$305,$N183)="","",INDEX('Deadline Log'!$G$6:$G$305,$N183)))</f>
        <v/>
      </c>
      <c r="C183" s="11">
        <f>IF($N183="","",INDEX('Deadline Log'!$K$6:$K$305,$N183))</f>
        <v/>
      </c>
      <c r="D183" s="9">
        <f>IF($N183="","",INDEX('Deadline Log'!$J$6:$J$305,$N183))</f>
        <v/>
      </c>
      <c r="E183" s="11">
        <f>IF($N183="","",IF(INDEX('Deadline Log'!$A$6:$A$305,$N183)="","",INDEX('Deadline Log'!$A$6:$A$305,$N183)))</f>
        <v/>
      </c>
      <c r="F183" s="11">
        <f>IF($N183="","",IF(INDEX('Deadline Log'!$B$6:$B$305,$N183)="","",INDEX('Deadline Log'!$B$6:$B$305,$N183)))</f>
        <v/>
      </c>
      <c r="G183" s="11">
        <f>IF($N183="","",IF(INDEX('Deadline Log'!$D$6:$D$305,$N183)="","",INDEX('Deadline Log'!$D$6:$D$305,$N183)))</f>
        <v/>
      </c>
      <c r="H183" s="17">
        <f>IF($N183="","",IF(INDEX('Deadline Log'!$E$6:$E$305,$N183)="","",INDEX('Deadline Log'!$E$6:$E$305,$N183)))</f>
        <v/>
      </c>
      <c r="I183" s="11">
        <f>IF($N183="","",IF(INDEX('Deadline Log'!$F$6:$F$305,$N183)="","",INDEX('Deadline Log'!$F$6:$F$305,$N183)))</f>
        <v/>
      </c>
      <c r="J183" s="11">
        <f>IF($N183="","",IF(INDEX('Deadline Log'!$L$6:$L$305,$N183)="","",INDEX('Deadline Log'!$L$6:$L$305,$N183)))</f>
        <v/>
      </c>
      <c r="K183" s="11">
        <f>IF($N183="","",IF(INDEX('Deadline Log'!$M$6:$M$305,$N183)="","",INDEX('Deadline Log'!$M$6:$M$305,$N183)))</f>
        <v/>
      </c>
      <c r="L183" s="11">
        <f>IF($N183="","",IF(INDEX('Deadline Log'!$O$6:$O$305,$N183)="","",INDEX('Deadline Log'!$O$6:$O$305,$N183)))</f>
        <v/>
      </c>
      <c r="M183" s="12">
        <f>IF(A183="","",SMALL('Deadline Log'!$R$6:$R$305,A183))</f>
        <v/>
      </c>
      <c r="N183" s="9">
        <f>IF(M183="","",MATCH(M183,'Deadline Log'!$R$6:$R$305,0))</f>
        <v/>
      </c>
    </row>
    <row r="184">
      <c r="A184" s="13">
        <f>IF(ROW()-ROW($A$5)&gt;$C$3,"",ROW()-ROW($A$5))</f>
        <v/>
      </c>
      <c r="B184" s="17">
        <f>IF($N184="","",IF(INDEX('Deadline Log'!$G$6:$G$305,$N184)="","",INDEX('Deadline Log'!$G$6:$G$305,$N184)))</f>
        <v/>
      </c>
      <c r="C184" s="11">
        <f>IF($N184="","",INDEX('Deadline Log'!$K$6:$K$305,$N184))</f>
        <v/>
      </c>
      <c r="D184" s="9">
        <f>IF($N184="","",INDEX('Deadline Log'!$J$6:$J$305,$N184))</f>
        <v/>
      </c>
      <c r="E184" s="11">
        <f>IF($N184="","",IF(INDEX('Deadline Log'!$A$6:$A$305,$N184)="","",INDEX('Deadline Log'!$A$6:$A$305,$N184)))</f>
        <v/>
      </c>
      <c r="F184" s="11">
        <f>IF($N184="","",IF(INDEX('Deadline Log'!$B$6:$B$305,$N184)="","",INDEX('Deadline Log'!$B$6:$B$305,$N184)))</f>
        <v/>
      </c>
      <c r="G184" s="11">
        <f>IF($N184="","",IF(INDEX('Deadline Log'!$D$6:$D$305,$N184)="","",INDEX('Deadline Log'!$D$6:$D$305,$N184)))</f>
        <v/>
      </c>
      <c r="H184" s="17">
        <f>IF($N184="","",IF(INDEX('Deadline Log'!$E$6:$E$305,$N184)="","",INDEX('Deadline Log'!$E$6:$E$305,$N184)))</f>
        <v/>
      </c>
      <c r="I184" s="11">
        <f>IF($N184="","",IF(INDEX('Deadline Log'!$F$6:$F$305,$N184)="","",INDEX('Deadline Log'!$F$6:$F$305,$N184)))</f>
        <v/>
      </c>
      <c r="J184" s="11">
        <f>IF($N184="","",IF(INDEX('Deadline Log'!$L$6:$L$305,$N184)="","",INDEX('Deadline Log'!$L$6:$L$305,$N184)))</f>
        <v/>
      </c>
      <c r="K184" s="11">
        <f>IF($N184="","",IF(INDEX('Deadline Log'!$M$6:$M$305,$N184)="","",INDEX('Deadline Log'!$M$6:$M$305,$N184)))</f>
        <v/>
      </c>
      <c r="L184" s="11">
        <f>IF($N184="","",IF(INDEX('Deadline Log'!$O$6:$O$305,$N184)="","",INDEX('Deadline Log'!$O$6:$O$305,$N184)))</f>
        <v/>
      </c>
      <c r="M184" s="12">
        <f>IF(A184="","",SMALL('Deadline Log'!$R$6:$R$305,A184))</f>
        <v/>
      </c>
      <c r="N184" s="9">
        <f>IF(M184="","",MATCH(M184,'Deadline Log'!$R$6:$R$305,0))</f>
        <v/>
      </c>
    </row>
    <row r="185">
      <c r="A185" s="13">
        <f>IF(ROW()-ROW($A$5)&gt;$C$3,"",ROW()-ROW($A$5))</f>
        <v/>
      </c>
      <c r="B185" s="17">
        <f>IF($N185="","",IF(INDEX('Deadline Log'!$G$6:$G$305,$N185)="","",INDEX('Deadline Log'!$G$6:$G$305,$N185)))</f>
        <v/>
      </c>
      <c r="C185" s="11">
        <f>IF($N185="","",INDEX('Deadline Log'!$K$6:$K$305,$N185))</f>
        <v/>
      </c>
      <c r="D185" s="9">
        <f>IF($N185="","",INDEX('Deadline Log'!$J$6:$J$305,$N185))</f>
        <v/>
      </c>
      <c r="E185" s="11">
        <f>IF($N185="","",IF(INDEX('Deadline Log'!$A$6:$A$305,$N185)="","",INDEX('Deadline Log'!$A$6:$A$305,$N185)))</f>
        <v/>
      </c>
      <c r="F185" s="11">
        <f>IF($N185="","",IF(INDEX('Deadline Log'!$B$6:$B$305,$N185)="","",INDEX('Deadline Log'!$B$6:$B$305,$N185)))</f>
        <v/>
      </c>
      <c r="G185" s="11">
        <f>IF($N185="","",IF(INDEX('Deadline Log'!$D$6:$D$305,$N185)="","",INDEX('Deadline Log'!$D$6:$D$305,$N185)))</f>
        <v/>
      </c>
      <c r="H185" s="17">
        <f>IF($N185="","",IF(INDEX('Deadline Log'!$E$6:$E$305,$N185)="","",INDEX('Deadline Log'!$E$6:$E$305,$N185)))</f>
        <v/>
      </c>
      <c r="I185" s="11">
        <f>IF($N185="","",IF(INDEX('Deadline Log'!$F$6:$F$305,$N185)="","",INDEX('Deadline Log'!$F$6:$F$305,$N185)))</f>
        <v/>
      </c>
      <c r="J185" s="11">
        <f>IF($N185="","",IF(INDEX('Deadline Log'!$L$6:$L$305,$N185)="","",INDEX('Deadline Log'!$L$6:$L$305,$N185)))</f>
        <v/>
      </c>
      <c r="K185" s="11">
        <f>IF($N185="","",IF(INDEX('Deadline Log'!$M$6:$M$305,$N185)="","",INDEX('Deadline Log'!$M$6:$M$305,$N185)))</f>
        <v/>
      </c>
      <c r="L185" s="11">
        <f>IF($N185="","",IF(INDEX('Deadline Log'!$O$6:$O$305,$N185)="","",INDEX('Deadline Log'!$O$6:$O$305,$N185)))</f>
        <v/>
      </c>
      <c r="M185" s="12">
        <f>IF(A185="","",SMALL('Deadline Log'!$R$6:$R$305,A185))</f>
        <v/>
      </c>
      <c r="N185" s="9">
        <f>IF(M185="","",MATCH(M185,'Deadline Log'!$R$6:$R$305,0))</f>
        <v/>
      </c>
    </row>
    <row r="186">
      <c r="A186" s="13">
        <f>IF(ROW()-ROW($A$5)&gt;$C$3,"",ROW()-ROW($A$5))</f>
        <v/>
      </c>
      <c r="B186" s="17">
        <f>IF($N186="","",IF(INDEX('Deadline Log'!$G$6:$G$305,$N186)="","",INDEX('Deadline Log'!$G$6:$G$305,$N186)))</f>
        <v/>
      </c>
      <c r="C186" s="11">
        <f>IF($N186="","",INDEX('Deadline Log'!$K$6:$K$305,$N186))</f>
        <v/>
      </c>
      <c r="D186" s="9">
        <f>IF($N186="","",INDEX('Deadline Log'!$J$6:$J$305,$N186))</f>
        <v/>
      </c>
      <c r="E186" s="11">
        <f>IF($N186="","",IF(INDEX('Deadline Log'!$A$6:$A$305,$N186)="","",INDEX('Deadline Log'!$A$6:$A$305,$N186)))</f>
        <v/>
      </c>
      <c r="F186" s="11">
        <f>IF($N186="","",IF(INDEX('Deadline Log'!$B$6:$B$305,$N186)="","",INDEX('Deadline Log'!$B$6:$B$305,$N186)))</f>
        <v/>
      </c>
      <c r="G186" s="11">
        <f>IF($N186="","",IF(INDEX('Deadline Log'!$D$6:$D$305,$N186)="","",INDEX('Deadline Log'!$D$6:$D$305,$N186)))</f>
        <v/>
      </c>
      <c r="H186" s="17">
        <f>IF($N186="","",IF(INDEX('Deadline Log'!$E$6:$E$305,$N186)="","",INDEX('Deadline Log'!$E$6:$E$305,$N186)))</f>
        <v/>
      </c>
      <c r="I186" s="11">
        <f>IF($N186="","",IF(INDEX('Deadline Log'!$F$6:$F$305,$N186)="","",INDEX('Deadline Log'!$F$6:$F$305,$N186)))</f>
        <v/>
      </c>
      <c r="J186" s="11">
        <f>IF($N186="","",IF(INDEX('Deadline Log'!$L$6:$L$305,$N186)="","",INDEX('Deadline Log'!$L$6:$L$305,$N186)))</f>
        <v/>
      </c>
      <c r="K186" s="11">
        <f>IF($N186="","",IF(INDEX('Deadline Log'!$M$6:$M$305,$N186)="","",INDEX('Deadline Log'!$M$6:$M$305,$N186)))</f>
        <v/>
      </c>
      <c r="L186" s="11">
        <f>IF($N186="","",IF(INDEX('Deadline Log'!$O$6:$O$305,$N186)="","",INDEX('Deadline Log'!$O$6:$O$305,$N186)))</f>
        <v/>
      </c>
      <c r="M186" s="12">
        <f>IF(A186="","",SMALL('Deadline Log'!$R$6:$R$305,A186))</f>
        <v/>
      </c>
      <c r="N186" s="9">
        <f>IF(M186="","",MATCH(M186,'Deadline Log'!$R$6:$R$305,0))</f>
        <v/>
      </c>
    </row>
    <row r="187">
      <c r="A187" s="13">
        <f>IF(ROW()-ROW($A$5)&gt;$C$3,"",ROW()-ROW($A$5))</f>
        <v/>
      </c>
      <c r="B187" s="17">
        <f>IF($N187="","",IF(INDEX('Deadline Log'!$G$6:$G$305,$N187)="","",INDEX('Deadline Log'!$G$6:$G$305,$N187)))</f>
        <v/>
      </c>
      <c r="C187" s="11">
        <f>IF($N187="","",INDEX('Deadline Log'!$K$6:$K$305,$N187))</f>
        <v/>
      </c>
      <c r="D187" s="9">
        <f>IF($N187="","",INDEX('Deadline Log'!$J$6:$J$305,$N187))</f>
        <v/>
      </c>
      <c r="E187" s="11">
        <f>IF($N187="","",IF(INDEX('Deadline Log'!$A$6:$A$305,$N187)="","",INDEX('Deadline Log'!$A$6:$A$305,$N187)))</f>
        <v/>
      </c>
      <c r="F187" s="11">
        <f>IF($N187="","",IF(INDEX('Deadline Log'!$B$6:$B$305,$N187)="","",INDEX('Deadline Log'!$B$6:$B$305,$N187)))</f>
        <v/>
      </c>
      <c r="G187" s="11">
        <f>IF($N187="","",IF(INDEX('Deadline Log'!$D$6:$D$305,$N187)="","",INDEX('Deadline Log'!$D$6:$D$305,$N187)))</f>
        <v/>
      </c>
      <c r="H187" s="17">
        <f>IF($N187="","",IF(INDEX('Deadline Log'!$E$6:$E$305,$N187)="","",INDEX('Deadline Log'!$E$6:$E$305,$N187)))</f>
        <v/>
      </c>
      <c r="I187" s="11">
        <f>IF($N187="","",IF(INDEX('Deadline Log'!$F$6:$F$305,$N187)="","",INDEX('Deadline Log'!$F$6:$F$305,$N187)))</f>
        <v/>
      </c>
      <c r="J187" s="11">
        <f>IF($N187="","",IF(INDEX('Deadline Log'!$L$6:$L$305,$N187)="","",INDEX('Deadline Log'!$L$6:$L$305,$N187)))</f>
        <v/>
      </c>
      <c r="K187" s="11">
        <f>IF($N187="","",IF(INDEX('Deadline Log'!$M$6:$M$305,$N187)="","",INDEX('Deadline Log'!$M$6:$M$305,$N187)))</f>
        <v/>
      </c>
      <c r="L187" s="11">
        <f>IF($N187="","",IF(INDEX('Deadline Log'!$O$6:$O$305,$N187)="","",INDEX('Deadline Log'!$O$6:$O$305,$N187)))</f>
        <v/>
      </c>
      <c r="M187" s="12">
        <f>IF(A187="","",SMALL('Deadline Log'!$R$6:$R$305,A187))</f>
        <v/>
      </c>
      <c r="N187" s="9">
        <f>IF(M187="","",MATCH(M187,'Deadline Log'!$R$6:$R$305,0))</f>
        <v/>
      </c>
    </row>
    <row r="188">
      <c r="A188" s="13">
        <f>IF(ROW()-ROW($A$5)&gt;$C$3,"",ROW()-ROW($A$5))</f>
        <v/>
      </c>
      <c r="B188" s="17">
        <f>IF($N188="","",IF(INDEX('Deadline Log'!$G$6:$G$305,$N188)="","",INDEX('Deadline Log'!$G$6:$G$305,$N188)))</f>
        <v/>
      </c>
      <c r="C188" s="11">
        <f>IF($N188="","",INDEX('Deadline Log'!$K$6:$K$305,$N188))</f>
        <v/>
      </c>
      <c r="D188" s="9">
        <f>IF($N188="","",INDEX('Deadline Log'!$J$6:$J$305,$N188))</f>
        <v/>
      </c>
      <c r="E188" s="11">
        <f>IF($N188="","",IF(INDEX('Deadline Log'!$A$6:$A$305,$N188)="","",INDEX('Deadline Log'!$A$6:$A$305,$N188)))</f>
        <v/>
      </c>
      <c r="F188" s="11">
        <f>IF($N188="","",IF(INDEX('Deadline Log'!$B$6:$B$305,$N188)="","",INDEX('Deadline Log'!$B$6:$B$305,$N188)))</f>
        <v/>
      </c>
      <c r="G188" s="11">
        <f>IF($N188="","",IF(INDEX('Deadline Log'!$D$6:$D$305,$N188)="","",INDEX('Deadline Log'!$D$6:$D$305,$N188)))</f>
        <v/>
      </c>
      <c r="H188" s="17">
        <f>IF($N188="","",IF(INDEX('Deadline Log'!$E$6:$E$305,$N188)="","",INDEX('Deadline Log'!$E$6:$E$305,$N188)))</f>
        <v/>
      </c>
      <c r="I188" s="11">
        <f>IF($N188="","",IF(INDEX('Deadline Log'!$F$6:$F$305,$N188)="","",INDEX('Deadline Log'!$F$6:$F$305,$N188)))</f>
        <v/>
      </c>
      <c r="J188" s="11">
        <f>IF($N188="","",IF(INDEX('Deadline Log'!$L$6:$L$305,$N188)="","",INDEX('Deadline Log'!$L$6:$L$305,$N188)))</f>
        <v/>
      </c>
      <c r="K188" s="11">
        <f>IF($N188="","",IF(INDEX('Deadline Log'!$M$6:$M$305,$N188)="","",INDEX('Deadline Log'!$M$6:$M$305,$N188)))</f>
        <v/>
      </c>
      <c r="L188" s="11">
        <f>IF($N188="","",IF(INDEX('Deadline Log'!$O$6:$O$305,$N188)="","",INDEX('Deadline Log'!$O$6:$O$305,$N188)))</f>
        <v/>
      </c>
      <c r="M188" s="12">
        <f>IF(A188="","",SMALL('Deadline Log'!$R$6:$R$305,A188))</f>
        <v/>
      </c>
      <c r="N188" s="9">
        <f>IF(M188="","",MATCH(M188,'Deadline Log'!$R$6:$R$305,0))</f>
        <v/>
      </c>
    </row>
    <row r="189">
      <c r="A189" s="13">
        <f>IF(ROW()-ROW($A$5)&gt;$C$3,"",ROW()-ROW($A$5))</f>
        <v/>
      </c>
      <c r="B189" s="17">
        <f>IF($N189="","",IF(INDEX('Deadline Log'!$G$6:$G$305,$N189)="","",INDEX('Deadline Log'!$G$6:$G$305,$N189)))</f>
        <v/>
      </c>
      <c r="C189" s="11">
        <f>IF($N189="","",INDEX('Deadline Log'!$K$6:$K$305,$N189))</f>
        <v/>
      </c>
      <c r="D189" s="9">
        <f>IF($N189="","",INDEX('Deadline Log'!$J$6:$J$305,$N189))</f>
        <v/>
      </c>
      <c r="E189" s="11">
        <f>IF($N189="","",IF(INDEX('Deadline Log'!$A$6:$A$305,$N189)="","",INDEX('Deadline Log'!$A$6:$A$305,$N189)))</f>
        <v/>
      </c>
      <c r="F189" s="11">
        <f>IF($N189="","",IF(INDEX('Deadline Log'!$B$6:$B$305,$N189)="","",INDEX('Deadline Log'!$B$6:$B$305,$N189)))</f>
        <v/>
      </c>
      <c r="G189" s="11">
        <f>IF($N189="","",IF(INDEX('Deadline Log'!$D$6:$D$305,$N189)="","",INDEX('Deadline Log'!$D$6:$D$305,$N189)))</f>
        <v/>
      </c>
      <c r="H189" s="17">
        <f>IF($N189="","",IF(INDEX('Deadline Log'!$E$6:$E$305,$N189)="","",INDEX('Deadline Log'!$E$6:$E$305,$N189)))</f>
        <v/>
      </c>
      <c r="I189" s="11">
        <f>IF($N189="","",IF(INDEX('Deadline Log'!$F$6:$F$305,$N189)="","",INDEX('Deadline Log'!$F$6:$F$305,$N189)))</f>
        <v/>
      </c>
      <c r="J189" s="11">
        <f>IF($N189="","",IF(INDEX('Deadline Log'!$L$6:$L$305,$N189)="","",INDEX('Deadline Log'!$L$6:$L$305,$N189)))</f>
        <v/>
      </c>
      <c r="K189" s="11">
        <f>IF($N189="","",IF(INDEX('Deadline Log'!$M$6:$M$305,$N189)="","",INDEX('Deadline Log'!$M$6:$M$305,$N189)))</f>
        <v/>
      </c>
      <c r="L189" s="11">
        <f>IF($N189="","",IF(INDEX('Deadline Log'!$O$6:$O$305,$N189)="","",INDEX('Deadline Log'!$O$6:$O$305,$N189)))</f>
        <v/>
      </c>
      <c r="M189" s="12">
        <f>IF(A189="","",SMALL('Deadline Log'!$R$6:$R$305,A189))</f>
        <v/>
      </c>
      <c r="N189" s="9">
        <f>IF(M189="","",MATCH(M189,'Deadline Log'!$R$6:$R$305,0))</f>
        <v/>
      </c>
    </row>
    <row r="190">
      <c r="A190" s="13">
        <f>IF(ROW()-ROW($A$5)&gt;$C$3,"",ROW()-ROW($A$5))</f>
        <v/>
      </c>
      <c r="B190" s="17">
        <f>IF($N190="","",IF(INDEX('Deadline Log'!$G$6:$G$305,$N190)="","",INDEX('Deadline Log'!$G$6:$G$305,$N190)))</f>
        <v/>
      </c>
      <c r="C190" s="11">
        <f>IF($N190="","",INDEX('Deadline Log'!$K$6:$K$305,$N190))</f>
        <v/>
      </c>
      <c r="D190" s="9">
        <f>IF($N190="","",INDEX('Deadline Log'!$J$6:$J$305,$N190))</f>
        <v/>
      </c>
      <c r="E190" s="11">
        <f>IF($N190="","",IF(INDEX('Deadline Log'!$A$6:$A$305,$N190)="","",INDEX('Deadline Log'!$A$6:$A$305,$N190)))</f>
        <v/>
      </c>
      <c r="F190" s="11">
        <f>IF($N190="","",IF(INDEX('Deadline Log'!$B$6:$B$305,$N190)="","",INDEX('Deadline Log'!$B$6:$B$305,$N190)))</f>
        <v/>
      </c>
      <c r="G190" s="11">
        <f>IF($N190="","",IF(INDEX('Deadline Log'!$D$6:$D$305,$N190)="","",INDEX('Deadline Log'!$D$6:$D$305,$N190)))</f>
        <v/>
      </c>
      <c r="H190" s="17">
        <f>IF($N190="","",IF(INDEX('Deadline Log'!$E$6:$E$305,$N190)="","",INDEX('Deadline Log'!$E$6:$E$305,$N190)))</f>
        <v/>
      </c>
      <c r="I190" s="11">
        <f>IF($N190="","",IF(INDEX('Deadline Log'!$F$6:$F$305,$N190)="","",INDEX('Deadline Log'!$F$6:$F$305,$N190)))</f>
        <v/>
      </c>
      <c r="J190" s="11">
        <f>IF($N190="","",IF(INDEX('Deadline Log'!$L$6:$L$305,$N190)="","",INDEX('Deadline Log'!$L$6:$L$305,$N190)))</f>
        <v/>
      </c>
      <c r="K190" s="11">
        <f>IF($N190="","",IF(INDEX('Deadline Log'!$M$6:$M$305,$N190)="","",INDEX('Deadline Log'!$M$6:$M$305,$N190)))</f>
        <v/>
      </c>
      <c r="L190" s="11">
        <f>IF($N190="","",IF(INDEX('Deadline Log'!$O$6:$O$305,$N190)="","",INDEX('Deadline Log'!$O$6:$O$305,$N190)))</f>
        <v/>
      </c>
      <c r="M190" s="12">
        <f>IF(A190="","",SMALL('Deadline Log'!$R$6:$R$305,A190))</f>
        <v/>
      </c>
      <c r="N190" s="9">
        <f>IF(M190="","",MATCH(M190,'Deadline Log'!$R$6:$R$305,0))</f>
        <v/>
      </c>
    </row>
    <row r="191">
      <c r="A191" s="13">
        <f>IF(ROW()-ROW($A$5)&gt;$C$3,"",ROW()-ROW($A$5))</f>
        <v/>
      </c>
      <c r="B191" s="17">
        <f>IF($N191="","",IF(INDEX('Deadline Log'!$G$6:$G$305,$N191)="","",INDEX('Deadline Log'!$G$6:$G$305,$N191)))</f>
        <v/>
      </c>
      <c r="C191" s="11">
        <f>IF($N191="","",INDEX('Deadline Log'!$K$6:$K$305,$N191))</f>
        <v/>
      </c>
      <c r="D191" s="9">
        <f>IF($N191="","",INDEX('Deadline Log'!$J$6:$J$305,$N191))</f>
        <v/>
      </c>
      <c r="E191" s="11">
        <f>IF($N191="","",IF(INDEX('Deadline Log'!$A$6:$A$305,$N191)="","",INDEX('Deadline Log'!$A$6:$A$305,$N191)))</f>
        <v/>
      </c>
      <c r="F191" s="11">
        <f>IF($N191="","",IF(INDEX('Deadline Log'!$B$6:$B$305,$N191)="","",INDEX('Deadline Log'!$B$6:$B$305,$N191)))</f>
        <v/>
      </c>
      <c r="G191" s="11">
        <f>IF($N191="","",IF(INDEX('Deadline Log'!$D$6:$D$305,$N191)="","",INDEX('Deadline Log'!$D$6:$D$305,$N191)))</f>
        <v/>
      </c>
      <c r="H191" s="17">
        <f>IF($N191="","",IF(INDEX('Deadline Log'!$E$6:$E$305,$N191)="","",INDEX('Deadline Log'!$E$6:$E$305,$N191)))</f>
        <v/>
      </c>
      <c r="I191" s="11">
        <f>IF($N191="","",IF(INDEX('Deadline Log'!$F$6:$F$305,$N191)="","",INDEX('Deadline Log'!$F$6:$F$305,$N191)))</f>
        <v/>
      </c>
      <c r="J191" s="11">
        <f>IF($N191="","",IF(INDEX('Deadline Log'!$L$6:$L$305,$N191)="","",INDEX('Deadline Log'!$L$6:$L$305,$N191)))</f>
        <v/>
      </c>
      <c r="K191" s="11">
        <f>IF($N191="","",IF(INDEX('Deadline Log'!$M$6:$M$305,$N191)="","",INDEX('Deadline Log'!$M$6:$M$305,$N191)))</f>
        <v/>
      </c>
      <c r="L191" s="11">
        <f>IF($N191="","",IF(INDEX('Deadline Log'!$O$6:$O$305,$N191)="","",INDEX('Deadline Log'!$O$6:$O$305,$N191)))</f>
        <v/>
      </c>
      <c r="M191" s="12">
        <f>IF(A191="","",SMALL('Deadline Log'!$R$6:$R$305,A191))</f>
        <v/>
      </c>
      <c r="N191" s="9">
        <f>IF(M191="","",MATCH(M191,'Deadline Log'!$R$6:$R$305,0))</f>
        <v/>
      </c>
    </row>
    <row r="192">
      <c r="A192" s="13">
        <f>IF(ROW()-ROW($A$5)&gt;$C$3,"",ROW()-ROW($A$5))</f>
        <v/>
      </c>
      <c r="B192" s="17">
        <f>IF($N192="","",IF(INDEX('Deadline Log'!$G$6:$G$305,$N192)="","",INDEX('Deadline Log'!$G$6:$G$305,$N192)))</f>
        <v/>
      </c>
      <c r="C192" s="11">
        <f>IF($N192="","",INDEX('Deadline Log'!$K$6:$K$305,$N192))</f>
        <v/>
      </c>
      <c r="D192" s="9">
        <f>IF($N192="","",INDEX('Deadline Log'!$J$6:$J$305,$N192))</f>
        <v/>
      </c>
      <c r="E192" s="11">
        <f>IF($N192="","",IF(INDEX('Deadline Log'!$A$6:$A$305,$N192)="","",INDEX('Deadline Log'!$A$6:$A$305,$N192)))</f>
        <v/>
      </c>
      <c r="F192" s="11">
        <f>IF($N192="","",IF(INDEX('Deadline Log'!$B$6:$B$305,$N192)="","",INDEX('Deadline Log'!$B$6:$B$305,$N192)))</f>
        <v/>
      </c>
      <c r="G192" s="11">
        <f>IF($N192="","",IF(INDEX('Deadline Log'!$D$6:$D$305,$N192)="","",INDEX('Deadline Log'!$D$6:$D$305,$N192)))</f>
        <v/>
      </c>
      <c r="H192" s="17">
        <f>IF($N192="","",IF(INDEX('Deadline Log'!$E$6:$E$305,$N192)="","",INDEX('Deadline Log'!$E$6:$E$305,$N192)))</f>
        <v/>
      </c>
      <c r="I192" s="11">
        <f>IF($N192="","",IF(INDEX('Deadline Log'!$F$6:$F$305,$N192)="","",INDEX('Deadline Log'!$F$6:$F$305,$N192)))</f>
        <v/>
      </c>
      <c r="J192" s="11">
        <f>IF($N192="","",IF(INDEX('Deadline Log'!$L$6:$L$305,$N192)="","",INDEX('Deadline Log'!$L$6:$L$305,$N192)))</f>
        <v/>
      </c>
      <c r="K192" s="11">
        <f>IF($N192="","",IF(INDEX('Deadline Log'!$M$6:$M$305,$N192)="","",INDEX('Deadline Log'!$M$6:$M$305,$N192)))</f>
        <v/>
      </c>
      <c r="L192" s="11">
        <f>IF($N192="","",IF(INDEX('Deadline Log'!$O$6:$O$305,$N192)="","",INDEX('Deadline Log'!$O$6:$O$305,$N192)))</f>
        <v/>
      </c>
      <c r="M192" s="12">
        <f>IF(A192="","",SMALL('Deadline Log'!$R$6:$R$305,A192))</f>
        <v/>
      </c>
      <c r="N192" s="9">
        <f>IF(M192="","",MATCH(M192,'Deadline Log'!$R$6:$R$305,0))</f>
        <v/>
      </c>
    </row>
    <row r="193">
      <c r="A193" s="13">
        <f>IF(ROW()-ROW($A$5)&gt;$C$3,"",ROW()-ROW($A$5))</f>
        <v/>
      </c>
      <c r="B193" s="17">
        <f>IF($N193="","",IF(INDEX('Deadline Log'!$G$6:$G$305,$N193)="","",INDEX('Deadline Log'!$G$6:$G$305,$N193)))</f>
        <v/>
      </c>
      <c r="C193" s="11">
        <f>IF($N193="","",INDEX('Deadline Log'!$K$6:$K$305,$N193))</f>
        <v/>
      </c>
      <c r="D193" s="9">
        <f>IF($N193="","",INDEX('Deadline Log'!$J$6:$J$305,$N193))</f>
        <v/>
      </c>
      <c r="E193" s="11">
        <f>IF($N193="","",IF(INDEX('Deadline Log'!$A$6:$A$305,$N193)="","",INDEX('Deadline Log'!$A$6:$A$305,$N193)))</f>
        <v/>
      </c>
      <c r="F193" s="11">
        <f>IF($N193="","",IF(INDEX('Deadline Log'!$B$6:$B$305,$N193)="","",INDEX('Deadline Log'!$B$6:$B$305,$N193)))</f>
        <v/>
      </c>
      <c r="G193" s="11">
        <f>IF($N193="","",IF(INDEX('Deadline Log'!$D$6:$D$305,$N193)="","",INDEX('Deadline Log'!$D$6:$D$305,$N193)))</f>
        <v/>
      </c>
      <c r="H193" s="17">
        <f>IF($N193="","",IF(INDEX('Deadline Log'!$E$6:$E$305,$N193)="","",INDEX('Deadline Log'!$E$6:$E$305,$N193)))</f>
        <v/>
      </c>
      <c r="I193" s="11">
        <f>IF($N193="","",IF(INDEX('Deadline Log'!$F$6:$F$305,$N193)="","",INDEX('Deadline Log'!$F$6:$F$305,$N193)))</f>
        <v/>
      </c>
      <c r="J193" s="11">
        <f>IF($N193="","",IF(INDEX('Deadline Log'!$L$6:$L$305,$N193)="","",INDEX('Deadline Log'!$L$6:$L$305,$N193)))</f>
        <v/>
      </c>
      <c r="K193" s="11">
        <f>IF($N193="","",IF(INDEX('Deadline Log'!$M$6:$M$305,$N193)="","",INDEX('Deadline Log'!$M$6:$M$305,$N193)))</f>
        <v/>
      </c>
      <c r="L193" s="11">
        <f>IF($N193="","",IF(INDEX('Deadline Log'!$O$6:$O$305,$N193)="","",INDEX('Deadline Log'!$O$6:$O$305,$N193)))</f>
        <v/>
      </c>
      <c r="M193" s="12">
        <f>IF(A193="","",SMALL('Deadline Log'!$R$6:$R$305,A193))</f>
        <v/>
      </c>
      <c r="N193" s="9">
        <f>IF(M193="","",MATCH(M193,'Deadline Log'!$R$6:$R$305,0))</f>
        <v/>
      </c>
    </row>
    <row r="194">
      <c r="A194" s="13">
        <f>IF(ROW()-ROW($A$5)&gt;$C$3,"",ROW()-ROW($A$5))</f>
        <v/>
      </c>
      <c r="B194" s="17">
        <f>IF($N194="","",IF(INDEX('Deadline Log'!$G$6:$G$305,$N194)="","",INDEX('Deadline Log'!$G$6:$G$305,$N194)))</f>
        <v/>
      </c>
      <c r="C194" s="11">
        <f>IF($N194="","",INDEX('Deadline Log'!$K$6:$K$305,$N194))</f>
        <v/>
      </c>
      <c r="D194" s="9">
        <f>IF($N194="","",INDEX('Deadline Log'!$J$6:$J$305,$N194))</f>
        <v/>
      </c>
      <c r="E194" s="11">
        <f>IF($N194="","",IF(INDEX('Deadline Log'!$A$6:$A$305,$N194)="","",INDEX('Deadline Log'!$A$6:$A$305,$N194)))</f>
        <v/>
      </c>
      <c r="F194" s="11">
        <f>IF($N194="","",IF(INDEX('Deadline Log'!$B$6:$B$305,$N194)="","",INDEX('Deadline Log'!$B$6:$B$305,$N194)))</f>
        <v/>
      </c>
      <c r="G194" s="11">
        <f>IF($N194="","",IF(INDEX('Deadline Log'!$D$6:$D$305,$N194)="","",INDEX('Deadline Log'!$D$6:$D$305,$N194)))</f>
        <v/>
      </c>
      <c r="H194" s="17">
        <f>IF($N194="","",IF(INDEX('Deadline Log'!$E$6:$E$305,$N194)="","",INDEX('Deadline Log'!$E$6:$E$305,$N194)))</f>
        <v/>
      </c>
      <c r="I194" s="11">
        <f>IF($N194="","",IF(INDEX('Deadline Log'!$F$6:$F$305,$N194)="","",INDEX('Deadline Log'!$F$6:$F$305,$N194)))</f>
        <v/>
      </c>
      <c r="J194" s="11">
        <f>IF($N194="","",IF(INDEX('Deadline Log'!$L$6:$L$305,$N194)="","",INDEX('Deadline Log'!$L$6:$L$305,$N194)))</f>
        <v/>
      </c>
      <c r="K194" s="11">
        <f>IF($N194="","",IF(INDEX('Deadline Log'!$M$6:$M$305,$N194)="","",INDEX('Deadline Log'!$M$6:$M$305,$N194)))</f>
        <v/>
      </c>
      <c r="L194" s="11">
        <f>IF($N194="","",IF(INDEX('Deadline Log'!$O$6:$O$305,$N194)="","",INDEX('Deadline Log'!$O$6:$O$305,$N194)))</f>
        <v/>
      </c>
      <c r="M194" s="12">
        <f>IF(A194="","",SMALL('Deadline Log'!$R$6:$R$305,A194))</f>
        <v/>
      </c>
      <c r="N194" s="9">
        <f>IF(M194="","",MATCH(M194,'Deadline Log'!$R$6:$R$305,0))</f>
        <v/>
      </c>
    </row>
    <row r="195">
      <c r="A195" s="13">
        <f>IF(ROW()-ROW($A$5)&gt;$C$3,"",ROW()-ROW($A$5))</f>
        <v/>
      </c>
      <c r="B195" s="17">
        <f>IF($N195="","",IF(INDEX('Deadline Log'!$G$6:$G$305,$N195)="","",INDEX('Deadline Log'!$G$6:$G$305,$N195)))</f>
        <v/>
      </c>
      <c r="C195" s="11">
        <f>IF($N195="","",INDEX('Deadline Log'!$K$6:$K$305,$N195))</f>
        <v/>
      </c>
      <c r="D195" s="9">
        <f>IF($N195="","",INDEX('Deadline Log'!$J$6:$J$305,$N195))</f>
        <v/>
      </c>
      <c r="E195" s="11">
        <f>IF($N195="","",IF(INDEX('Deadline Log'!$A$6:$A$305,$N195)="","",INDEX('Deadline Log'!$A$6:$A$305,$N195)))</f>
        <v/>
      </c>
      <c r="F195" s="11">
        <f>IF($N195="","",IF(INDEX('Deadline Log'!$B$6:$B$305,$N195)="","",INDEX('Deadline Log'!$B$6:$B$305,$N195)))</f>
        <v/>
      </c>
      <c r="G195" s="11">
        <f>IF($N195="","",IF(INDEX('Deadline Log'!$D$6:$D$305,$N195)="","",INDEX('Deadline Log'!$D$6:$D$305,$N195)))</f>
        <v/>
      </c>
      <c r="H195" s="17">
        <f>IF($N195="","",IF(INDEX('Deadline Log'!$E$6:$E$305,$N195)="","",INDEX('Deadline Log'!$E$6:$E$305,$N195)))</f>
        <v/>
      </c>
      <c r="I195" s="11">
        <f>IF($N195="","",IF(INDEX('Deadline Log'!$F$6:$F$305,$N195)="","",INDEX('Deadline Log'!$F$6:$F$305,$N195)))</f>
        <v/>
      </c>
      <c r="J195" s="11">
        <f>IF($N195="","",IF(INDEX('Deadline Log'!$L$6:$L$305,$N195)="","",INDEX('Deadline Log'!$L$6:$L$305,$N195)))</f>
        <v/>
      </c>
      <c r="K195" s="11">
        <f>IF($N195="","",IF(INDEX('Deadline Log'!$M$6:$M$305,$N195)="","",INDEX('Deadline Log'!$M$6:$M$305,$N195)))</f>
        <v/>
      </c>
      <c r="L195" s="11">
        <f>IF($N195="","",IF(INDEX('Deadline Log'!$O$6:$O$305,$N195)="","",INDEX('Deadline Log'!$O$6:$O$305,$N195)))</f>
        <v/>
      </c>
      <c r="M195" s="12">
        <f>IF(A195="","",SMALL('Deadline Log'!$R$6:$R$305,A195))</f>
        <v/>
      </c>
      <c r="N195" s="9">
        <f>IF(M195="","",MATCH(M195,'Deadline Log'!$R$6:$R$305,0))</f>
        <v/>
      </c>
    </row>
    <row r="196">
      <c r="A196" s="13">
        <f>IF(ROW()-ROW($A$5)&gt;$C$3,"",ROW()-ROW($A$5))</f>
        <v/>
      </c>
      <c r="B196" s="17">
        <f>IF($N196="","",IF(INDEX('Deadline Log'!$G$6:$G$305,$N196)="","",INDEX('Deadline Log'!$G$6:$G$305,$N196)))</f>
        <v/>
      </c>
      <c r="C196" s="11">
        <f>IF($N196="","",INDEX('Deadline Log'!$K$6:$K$305,$N196))</f>
        <v/>
      </c>
      <c r="D196" s="9">
        <f>IF($N196="","",INDEX('Deadline Log'!$J$6:$J$305,$N196))</f>
        <v/>
      </c>
      <c r="E196" s="11">
        <f>IF($N196="","",IF(INDEX('Deadline Log'!$A$6:$A$305,$N196)="","",INDEX('Deadline Log'!$A$6:$A$305,$N196)))</f>
        <v/>
      </c>
      <c r="F196" s="11">
        <f>IF($N196="","",IF(INDEX('Deadline Log'!$B$6:$B$305,$N196)="","",INDEX('Deadline Log'!$B$6:$B$305,$N196)))</f>
        <v/>
      </c>
      <c r="G196" s="11">
        <f>IF($N196="","",IF(INDEX('Deadline Log'!$D$6:$D$305,$N196)="","",INDEX('Deadline Log'!$D$6:$D$305,$N196)))</f>
        <v/>
      </c>
      <c r="H196" s="17">
        <f>IF($N196="","",IF(INDEX('Deadline Log'!$E$6:$E$305,$N196)="","",INDEX('Deadline Log'!$E$6:$E$305,$N196)))</f>
        <v/>
      </c>
      <c r="I196" s="11">
        <f>IF($N196="","",IF(INDEX('Deadline Log'!$F$6:$F$305,$N196)="","",INDEX('Deadline Log'!$F$6:$F$305,$N196)))</f>
        <v/>
      </c>
      <c r="J196" s="11">
        <f>IF($N196="","",IF(INDEX('Deadline Log'!$L$6:$L$305,$N196)="","",INDEX('Deadline Log'!$L$6:$L$305,$N196)))</f>
        <v/>
      </c>
      <c r="K196" s="11">
        <f>IF($N196="","",IF(INDEX('Deadline Log'!$M$6:$M$305,$N196)="","",INDEX('Deadline Log'!$M$6:$M$305,$N196)))</f>
        <v/>
      </c>
      <c r="L196" s="11">
        <f>IF($N196="","",IF(INDEX('Deadline Log'!$O$6:$O$305,$N196)="","",INDEX('Deadline Log'!$O$6:$O$305,$N196)))</f>
        <v/>
      </c>
      <c r="M196" s="12">
        <f>IF(A196="","",SMALL('Deadline Log'!$R$6:$R$305,A196))</f>
        <v/>
      </c>
      <c r="N196" s="9">
        <f>IF(M196="","",MATCH(M196,'Deadline Log'!$R$6:$R$305,0))</f>
        <v/>
      </c>
    </row>
    <row r="197">
      <c r="A197" s="13">
        <f>IF(ROW()-ROW($A$5)&gt;$C$3,"",ROW()-ROW($A$5))</f>
        <v/>
      </c>
      <c r="B197" s="17">
        <f>IF($N197="","",IF(INDEX('Deadline Log'!$G$6:$G$305,$N197)="","",INDEX('Deadline Log'!$G$6:$G$305,$N197)))</f>
        <v/>
      </c>
      <c r="C197" s="11">
        <f>IF($N197="","",INDEX('Deadline Log'!$K$6:$K$305,$N197))</f>
        <v/>
      </c>
      <c r="D197" s="9">
        <f>IF($N197="","",INDEX('Deadline Log'!$J$6:$J$305,$N197))</f>
        <v/>
      </c>
      <c r="E197" s="11">
        <f>IF($N197="","",IF(INDEX('Deadline Log'!$A$6:$A$305,$N197)="","",INDEX('Deadline Log'!$A$6:$A$305,$N197)))</f>
        <v/>
      </c>
      <c r="F197" s="11">
        <f>IF($N197="","",IF(INDEX('Deadline Log'!$B$6:$B$305,$N197)="","",INDEX('Deadline Log'!$B$6:$B$305,$N197)))</f>
        <v/>
      </c>
      <c r="G197" s="11">
        <f>IF($N197="","",IF(INDEX('Deadline Log'!$D$6:$D$305,$N197)="","",INDEX('Deadline Log'!$D$6:$D$305,$N197)))</f>
        <v/>
      </c>
      <c r="H197" s="17">
        <f>IF($N197="","",IF(INDEX('Deadline Log'!$E$6:$E$305,$N197)="","",INDEX('Deadline Log'!$E$6:$E$305,$N197)))</f>
        <v/>
      </c>
      <c r="I197" s="11">
        <f>IF($N197="","",IF(INDEX('Deadline Log'!$F$6:$F$305,$N197)="","",INDEX('Deadline Log'!$F$6:$F$305,$N197)))</f>
        <v/>
      </c>
      <c r="J197" s="11">
        <f>IF($N197="","",IF(INDEX('Deadline Log'!$L$6:$L$305,$N197)="","",INDEX('Deadline Log'!$L$6:$L$305,$N197)))</f>
        <v/>
      </c>
      <c r="K197" s="11">
        <f>IF($N197="","",IF(INDEX('Deadline Log'!$M$6:$M$305,$N197)="","",INDEX('Deadline Log'!$M$6:$M$305,$N197)))</f>
        <v/>
      </c>
      <c r="L197" s="11">
        <f>IF($N197="","",IF(INDEX('Deadline Log'!$O$6:$O$305,$N197)="","",INDEX('Deadline Log'!$O$6:$O$305,$N197)))</f>
        <v/>
      </c>
      <c r="M197" s="12">
        <f>IF(A197="","",SMALL('Deadline Log'!$R$6:$R$305,A197))</f>
        <v/>
      </c>
      <c r="N197" s="9">
        <f>IF(M197="","",MATCH(M197,'Deadline Log'!$R$6:$R$305,0))</f>
        <v/>
      </c>
    </row>
    <row r="198">
      <c r="A198" s="13">
        <f>IF(ROW()-ROW($A$5)&gt;$C$3,"",ROW()-ROW($A$5))</f>
        <v/>
      </c>
      <c r="B198" s="17">
        <f>IF($N198="","",IF(INDEX('Deadline Log'!$G$6:$G$305,$N198)="","",INDEX('Deadline Log'!$G$6:$G$305,$N198)))</f>
        <v/>
      </c>
      <c r="C198" s="11">
        <f>IF($N198="","",INDEX('Deadline Log'!$K$6:$K$305,$N198))</f>
        <v/>
      </c>
      <c r="D198" s="9">
        <f>IF($N198="","",INDEX('Deadline Log'!$J$6:$J$305,$N198))</f>
        <v/>
      </c>
      <c r="E198" s="11">
        <f>IF($N198="","",IF(INDEX('Deadline Log'!$A$6:$A$305,$N198)="","",INDEX('Deadline Log'!$A$6:$A$305,$N198)))</f>
        <v/>
      </c>
      <c r="F198" s="11">
        <f>IF($N198="","",IF(INDEX('Deadline Log'!$B$6:$B$305,$N198)="","",INDEX('Deadline Log'!$B$6:$B$305,$N198)))</f>
        <v/>
      </c>
      <c r="G198" s="11">
        <f>IF($N198="","",IF(INDEX('Deadline Log'!$D$6:$D$305,$N198)="","",INDEX('Deadline Log'!$D$6:$D$305,$N198)))</f>
        <v/>
      </c>
      <c r="H198" s="17">
        <f>IF($N198="","",IF(INDEX('Deadline Log'!$E$6:$E$305,$N198)="","",INDEX('Deadline Log'!$E$6:$E$305,$N198)))</f>
        <v/>
      </c>
      <c r="I198" s="11">
        <f>IF($N198="","",IF(INDEX('Deadline Log'!$F$6:$F$305,$N198)="","",INDEX('Deadline Log'!$F$6:$F$305,$N198)))</f>
        <v/>
      </c>
      <c r="J198" s="11">
        <f>IF($N198="","",IF(INDEX('Deadline Log'!$L$6:$L$305,$N198)="","",INDEX('Deadline Log'!$L$6:$L$305,$N198)))</f>
        <v/>
      </c>
      <c r="K198" s="11">
        <f>IF($N198="","",IF(INDEX('Deadline Log'!$M$6:$M$305,$N198)="","",INDEX('Deadline Log'!$M$6:$M$305,$N198)))</f>
        <v/>
      </c>
      <c r="L198" s="11">
        <f>IF($N198="","",IF(INDEX('Deadline Log'!$O$6:$O$305,$N198)="","",INDEX('Deadline Log'!$O$6:$O$305,$N198)))</f>
        <v/>
      </c>
      <c r="M198" s="12">
        <f>IF(A198="","",SMALL('Deadline Log'!$R$6:$R$305,A198))</f>
        <v/>
      </c>
      <c r="N198" s="9">
        <f>IF(M198="","",MATCH(M198,'Deadline Log'!$R$6:$R$305,0))</f>
        <v/>
      </c>
    </row>
    <row r="199">
      <c r="A199" s="13">
        <f>IF(ROW()-ROW($A$5)&gt;$C$3,"",ROW()-ROW($A$5))</f>
        <v/>
      </c>
      <c r="B199" s="17">
        <f>IF($N199="","",IF(INDEX('Deadline Log'!$G$6:$G$305,$N199)="","",INDEX('Deadline Log'!$G$6:$G$305,$N199)))</f>
        <v/>
      </c>
      <c r="C199" s="11">
        <f>IF($N199="","",INDEX('Deadline Log'!$K$6:$K$305,$N199))</f>
        <v/>
      </c>
      <c r="D199" s="9">
        <f>IF($N199="","",INDEX('Deadline Log'!$J$6:$J$305,$N199))</f>
        <v/>
      </c>
      <c r="E199" s="11">
        <f>IF($N199="","",IF(INDEX('Deadline Log'!$A$6:$A$305,$N199)="","",INDEX('Deadline Log'!$A$6:$A$305,$N199)))</f>
        <v/>
      </c>
      <c r="F199" s="11">
        <f>IF($N199="","",IF(INDEX('Deadline Log'!$B$6:$B$305,$N199)="","",INDEX('Deadline Log'!$B$6:$B$305,$N199)))</f>
        <v/>
      </c>
      <c r="G199" s="11">
        <f>IF($N199="","",IF(INDEX('Deadline Log'!$D$6:$D$305,$N199)="","",INDEX('Deadline Log'!$D$6:$D$305,$N199)))</f>
        <v/>
      </c>
      <c r="H199" s="17">
        <f>IF($N199="","",IF(INDEX('Deadline Log'!$E$6:$E$305,$N199)="","",INDEX('Deadline Log'!$E$6:$E$305,$N199)))</f>
        <v/>
      </c>
      <c r="I199" s="11">
        <f>IF($N199="","",IF(INDEX('Deadline Log'!$F$6:$F$305,$N199)="","",INDEX('Deadline Log'!$F$6:$F$305,$N199)))</f>
        <v/>
      </c>
      <c r="J199" s="11">
        <f>IF($N199="","",IF(INDEX('Deadline Log'!$L$6:$L$305,$N199)="","",INDEX('Deadline Log'!$L$6:$L$305,$N199)))</f>
        <v/>
      </c>
      <c r="K199" s="11">
        <f>IF($N199="","",IF(INDEX('Deadline Log'!$M$6:$M$305,$N199)="","",INDEX('Deadline Log'!$M$6:$M$305,$N199)))</f>
        <v/>
      </c>
      <c r="L199" s="11">
        <f>IF($N199="","",IF(INDEX('Deadline Log'!$O$6:$O$305,$N199)="","",INDEX('Deadline Log'!$O$6:$O$305,$N199)))</f>
        <v/>
      </c>
      <c r="M199" s="12">
        <f>IF(A199="","",SMALL('Deadline Log'!$R$6:$R$305,A199))</f>
        <v/>
      </c>
      <c r="N199" s="9">
        <f>IF(M199="","",MATCH(M199,'Deadline Log'!$R$6:$R$305,0))</f>
        <v/>
      </c>
    </row>
    <row r="200">
      <c r="A200" s="13">
        <f>IF(ROW()-ROW($A$5)&gt;$C$3,"",ROW()-ROW($A$5))</f>
        <v/>
      </c>
      <c r="B200" s="17">
        <f>IF($N200="","",IF(INDEX('Deadline Log'!$G$6:$G$305,$N200)="","",INDEX('Deadline Log'!$G$6:$G$305,$N200)))</f>
        <v/>
      </c>
      <c r="C200" s="11">
        <f>IF($N200="","",INDEX('Deadline Log'!$K$6:$K$305,$N200))</f>
        <v/>
      </c>
      <c r="D200" s="9">
        <f>IF($N200="","",INDEX('Deadline Log'!$J$6:$J$305,$N200))</f>
        <v/>
      </c>
      <c r="E200" s="11">
        <f>IF($N200="","",IF(INDEX('Deadline Log'!$A$6:$A$305,$N200)="","",INDEX('Deadline Log'!$A$6:$A$305,$N200)))</f>
        <v/>
      </c>
      <c r="F200" s="11">
        <f>IF($N200="","",IF(INDEX('Deadline Log'!$B$6:$B$305,$N200)="","",INDEX('Deadline Log'!$B$6:$B$305,$N200)))</f>
        <v/>
      </c>
      <c r="G200" s="11">
        <f>IF($N200="","",IF(INDEX('Deadline Log'!$D$6:$D$305,$N200)="","",INDEX('Deadline Log'!$D$6:$D$305,$N200)))</f>
        <v/>
      </c>
      <c r="H200" s="17">
        <f>IF($N200="","",IF(INDEX('Deadline Log'!$E$6:$E$305,$N200)="","",INDEX('Deadline Log'!$E$6:$E$305,$N200)))</f>
        <v/>
      </c>
      <c r="I200" s="11">
        <f>IF($N200="","",IF(INDEX('Deadline Log'!$F$6:$F$305,$N200)="","",INDEX('Deadline Log'!$F$6:$F$305,$N200)))</f>
        <v/>
      </c>
      <c r="J200" s="11">
        <f>IF($N200="","",IF(INDEX('Deadline Log'!$L$6:$L$305,$N200)="","",INDEX('Deadline Log'!$L$6:$L$305,$N200)))</f>
        <v/>
      </c>
      <c r="K200" s="11">
        <f>IF($N200="","",IF(INDEX('Deadline Log'!$M$6:$M$305,$N200)="","",INDEX('Deadline Log'!$M$6:$M$305,$N200)))</f>
        <v/>
      </c>
      <c r="L200" s="11">
        <f>IF($N200="","",IF(INDEX('Deadline Log'!$O$6:$O$305,$N200)="","",INDEX('Deadline Log'!$O$6:$O$305,$N200)))</f>
        <v/>
      </c>
      <c r="M200" s="12">
        <f>IF(A200="","",SMALL('Deadline Log'!$R$6:$R$305,A200))</f>
        <v/>
      </c>
      <c r="N200" s="9">
        <f>IF(M200="","",MATCH(M200,'Deadline Log'!$R$6:$R$305,0))</f>
        <v/>
      </c>
    </row>
    <row r="201">
      <c r="A201" s="13">
        <f>IF(ROW()-ROW($A$5)&gt;$C$3,"",ROW()-ROW($A$5))</f>
        <v/>
      </c>
      <c r="B201" s="17">
        <f>IF($N201="","",IF(INDEX('Deadline Log'!$G$6:$G$305,$N201)="","",INDEX('Deadline Log'!$G$6:$G$305,$N201)))</f>
        <v/>
      </c>
      <c r="C201" s="11">
        <f>IF($N201="","",INDEX('Deadline Log'!$K$6:$K$305,$N201))</f>
        <v/>
      </c>
      <c r="D201" s="9">
        <f>IF($N201="","",INDEX('Deadline Log'!$J$6:$J$305,$N201))</f>
        <v/>
      </c>
      <c r="E201" s="11">
        <f>IF($N201="","",IF(INDEX('Deadline Log'!$A$6:$A$305,$N201)="","",INDEX('Deadline Log'!$A$6:$A$305,$N201)))</f>
        <v/>
      </c>
      <c r="F201" s="11">
        <f>IF($N201="","",IF(INDEX('Deadline Log'!$B$6:$B$305,$N201)="","",INDEX('Deadline Log'!$B$6:$B$305,$N201)))</f>
        <v/>
      </c>
      <c r="G201" s="11">
        <f>IF($N201="","",IF(INDEX('Deadline Log'!$D$6:$D$305,$N201)="","",INDEX('Deadline Log'!$D$6:$D$305,$N201)))</f>
        <v/>
      </c>
      <c r="H201" s="17">
        <f>IF($N201="","",IF(INDEX('Deadline Log'!$E$6:$E$305,$N201)="","",INDEX('Deadline Log'!$E$6:$E$305,$N201)))</f>
        <v/>
      </c>
      <c r="I201" s="11">
        <f>IF($N201="","",IF(INDEX('Deadline Log'!$F$6:$F$305,$N201)="","",INDEX('Deadline Log'!$F$6:$F$305,$N201)))</f>
        <v/>
      </c>
      <c r="J201" s="11">
        <f>IF($N201="","",IF(INDEX('Deadline Log'!$L$6:$L$305,$N201)="","",INDEX('Deadline Log'!$L$6:$L$305,$N201)))</f>
        <v/>
      </c>
      <c r="K201" s="11">
        <f>IF($N201="","",IF(INDEX('Deadline Log'!$M$6:$M$305,$N201)="","",INDEX('Deadline Log'!$M$6:$M$305,$N201)))</f>
        <v/>
      </c>
      <c r="L201" s="11">
        <f>IF($N201="","",IF(INDEX('Deadline Log'!$O$6:$O$305,$N201)="","",INDEX('Deadline Log'!$O$6:$O$305,$N201)))</f>
        <v/>
      </c>
      <c r="M201" s="12">
        <f>IF(A201="","",SMALL('Deadline Log'!$R$6:$R$305,A201))</f>
        <v/>
      </c>
      <c r="N201" s="9">
        <f>IF(M201="","",MATCH(M201,'Deadline Log'!$R$6:$R$305,0))</f>
        <v/>
      </c>
    </row>
    <row r="202">
      <c r="A202" s="13">
        <f>IF(ROW()-ROW($A$5)&gt;$C$3,"",ROW()-ROW($A$5))</f>
        <v/>
      </c>
      <c r="B202" s="17">
        <f>IF($N202="","",IF(INDEX('Deadline Log'!$G$6:$G$305,$N202)="","",INDEX('Deadline Log'!$G$6:$G$305,$N202)))</f>
        <v/>
      </c>
      <c r="C202" s="11">
        <f>IF($N202="","",INDEX('Deadline Log'!$K$6:$K$305,$N202))</f>
        <v/>
      </c>
      <c r="D202" s="9">
        <f>IF($N202="","",INDEX('Deadline Log'!$J$6:$J$305,$N202))</f>
        <v/>
      </c>
      <c r="E202" s="11">
        <f>IF($N202="","",IF(INDEX('Deadline Log'!$A$6:$A$305,$N202)="","",INDEX('Deadline Log'!$A$6:$A$305,$N202)))</f>
        <v/>
      </c>
      <c r="F202" s="11">
        <f>IF($N202="","",IF(INDEX('Deadline Log'!$B$6:$B$305,$N202)="","",INDEX('Deadline Log'!$B$6:$B$305,$N202)))</f>
        <v/>
      </c>
      <c r="G202" s="11">
        <f>IF($N202="","",IF(INDEX('Deadline Log'!$D$6:$D$305,$N202)="","",INDEX('Deadline Log'!$D$6:$D$305,$N202)))</f>
        <v/>
      </c>
      <c r="H202" s="17">
        <f>IF($N202="","",IF(INDEX('Deadline Log'!$E$6:$E$305,$N202)="","",INDEX('Deadline Log'!$E$6:$E$305,$N202)))</f>
        <v/>
      </c>
      <c r="I202" s="11">
        <f>IF($N202="","",IF(INDEX('Deadline Log'!$F$6:$F$305,$N202)="","",INDEX('Deadline Log'!$F$6:$F$305,$N202)))</f>
        <v/>
      </c>
      <c r="J202" s="11">
        <f>IF($N202="","",IF(INDEX('Deadline Log'!$L$6:$L$305,$N202)="","",INDEX('Deadline Log'!$L$6:$L$305,$N202)))</f>
        <v/>
      </c>
      <c r="K202" s="11">
        <f>IF($N202="","",IF(INDEX('Deadline Log'!$M$6:$M$305,$N202)="","",INDEX('Deadline Log'!$M$6:$M$305,$N202)))</f>
        <v/>
      </c>
      <c r="L202" s="11">
        <f>IF($N202="","",IF(INDEX('Deadline Log'!$O$6:$O$305,$N202)="","",INDEX('Deadline Log'!$O$6:$O$305,$N202)))</f>
        <v/>
      </c>
      <c r="M202" s="12">
        <f>IF(A202="","",SMALL('Deadline Log'!$R$6:$R$305,A202))</f>
        <v/>
      </c>
      <c r="N202" s="9">
        <f>IF(M202="","",MATCH(M202,'Deadline Log'!$R$6:$R$305,0))</f>
        <v/>
      </c>
    </row>
    <row r="203">
      <c r="A203" s="13">
        <f>IF(ROW()-ROW($A$5)&gt;$C$3,"",ROW()-ROW($A$5))</f>
        <v/>
      </c>
      <c r="B203" s="17">
        <f>IF($N203="","",IF(INDEX('Deadline Log'!$G$6:$G$305,$N203)="","",INDEX('Deadline Log'!$G$6:$G$305,$N203)))</f>
        <v/>
      </c>
      <c r="C203" s="11">
        <f>IF($N203="","",INDEX('Deadline Log'!$K$6:$K$305,$N203))</f>
        <v/>
      </c>
      <c r="D203" s="9">
        <f>IF($N203="","",INDEX('Deadline Log'!$J$6:$J$305,$N203))</f>
        <v/>
      </c>
      <c r="E203" s="11">
        <f>IF($N203="","",IF(INDEX('Deadline Log'!$A$6:$A$305,$N203)="","",INDEX('Deadline Log'!$A$6:$A$305,$N203)))</f>
        <v/>
      </c>
      <c r="F203" s="11">
        <f>IF($N203="","",IF(INDEX('Deadline Log'!$B$6:$B$305,$N203)="","",INDEX('Deadline Log'!$B$6:$B$305,$N203)))</f>
        <v/>
      </c>
      <c r="G203" s="11">
        <f>IF($N203="","",IF(INDEX('Deadline Log'!$D$6:$D$305,$N203)="","",INDEX('Deadline Log'!$D$6:$D$305,$N203)))</f>
        <v/>
      </c>
      <c r="H203" s="17">
        <f>IF($N203="","",IF(INDEX('Deadline Log'!$E$6:$E$305,$N203)="","",INDEX('Deadline Log'!$E$6:$E$305,$N203)))</f>
        <v/>
      </c>
      <c r="I203" s="11">
        <f>IF($N203="","",IF(INDEX('Deadline Log'!$F$6:$F$305,$N203)="","",INDEX('Deadline Log'!$F$6:$F$305,$N203)))</f>
        <v/>
      </c>
      <c r="J203" s="11">
        <f>IF($N203="","",IF(INDEX('Deadline Log'!$L$6:$L$305,$N203)="","",INDEX('Deadline Log'!$L$6:$L$305,$N203)))</f>
        <v/>
      </c>
      <c r="K203" s="11">
        <f>IF($N203="","",IF(INDEX('Deadline Log'!$M$6:$M$305,$N203)="","",INDEX('Deadline Log'!$M$6:$M$305,$N203)))</f>
        <v/>
      </c>
      <c r="L203" s="11">
        <f>IF($N203="","",IF(INDEX('Deadline Log'!$O$6:$O$305,$N203)="","",INDEX('Deadline Log'!$O$6:$O$305,$N203)))</f>
        <v/>
      </c>
      <c r="M203" s="12">
        <f>IF(A203="","",SMALL('Deadline Log'!$R$6:$R$305,A203))</f>
        <v/>
      </c>
      <c r="N203" s="9">
        <f>IF(M203="","",MATCH(M203,'Deadline Log'!$R$6:$R$305,0))</f>
        <v/>
      </c>
    </row>
    <row r="204">
      <c r="A204" s="13">
        <f>IF(ROW()-ROW($A$5)&gt;$C$3,"",ROW()-ROW($A$5))</f>
        <v/>
      </c>
      <c r="B204" s="17">
        <f>IF($N204="","",IF(INDEX('Deadline Log'!$G$6:$G$305,$N204)="","",INDEX('Deadline Log'!$G$6:$G$305,$N204)))</f>
        <v/>
      </c>
      <c r="C204" s="11">
        <f>IF($N204="","",INDEX('Deadline Log'!$K$6:$K$305,$N204))</f>
        <v/>
      </c>
      <c r="D204" s="9">
        <f>IF($N204="","",INDEX('Deadline Log'!$J$6:$J$305,$N204))</f>
        <v/>
      </c>
      <c r="E204" s="11">
        <f>IF($N204="","",IF(INDEX('Deadline Log'!$A$6:$A$305,$N204)="","",INDEX('Deadline Log'!$A$6:$A$305,$N204)))</f>
        <v/>
      </c>
      <c r="F204" s="11">
        <f>IF($N204="","",IF(INDEX('Deadline Log'!$B$6:$B$305,$N204)="","",INDEX('Deadline Log'!$B$6:$B$305,$N204)))</f>
        <v/>
      </c>
      <c r="G204" s="11">
        <f>IF($N204="","",IF(INDEX('Deadline Log'!$D$6:$D$305,$N204)="","",INDEX('Deadline Log'!$D$6:$D$305,$N204)))</f>
        <v/>
      </c>
      <c r="H204" s="17">
        <f>IF($N204="","",IF(INDEX('Deadline Log'!$E$6:$E$305,$N204)="","",INDEX('Deadline Log'!$E$6:$E$305,$N204)))</f>
        <v/>
      </c>
      <c r="I204" s="11">
        <f>IF($N204="","",IF(INDEX('Deadline Log'!$F$6:$F$305,$N204)="","",INDEX('Deadline Log'!$F$6:$F$305,$N204)))</f>
        <v/>
      </c>
      <c r="J204" s="11">
        <f>IF($N204="","",IF(INDEX('Deadline Log'!$L$6:$L$305,$N204)="","",INDEX('Deadline Log'!$L$6:$L$305,$N204)))</f>
        <v/>
      </c>
      <c r="K204" s="11">
        <f>IF($N204="","",IF(INDEX('Deadline Log'!$M$6:$M$305,$N204)="","",INDEX('Deadline Log'!$M$6:$M$305,$N204)))</f>
        <v/>
      </c>
      <c r="L204" s="11">
        <f>IF($N204="","",IF(INDEX('Deadline Log'!$O$6:$O$305,$N204)="","",INDEX('Deadline Log'!$O$6:$O$305,$N204)))</f>
        <v/>
      </c>
      <c r="M204" s="12">
        <f>IF(A204="","",SMALL('Deadline Log'!$R$6:$R$305,A204))</f>
        <v/>
      </c>
      <c r="N204" s="9">
        <f>IF(M204="","",MATCH(M204,'Deadline Log'!$R$6:$R$305,0))</f>
        <v/>
      </c>
    </row>
    <row r="205">
      <c r="A205" s="13">
        <f>IF(ROW()-ROW($A$5)&gt;$C$3,"",ROW()-ROW($A$5))</f>
        <v/>
      </c>
      <c r="B205" s="17">
        <f>IF($N205="","",IF(INDEX('Deadline Log'!$G$6:$G$305,$N205)="","",INDEX('Deadline Log'!$G$6:$G$305,$N205)))</f>
        <v/>
      </c>
      <c r="C205" s="11">
        <f>IF($N205="","",INDEX('Deadline Log'!$K$6:$K$305,$N205))</f>
        <v/>
      </c>
      <c r="D205" s="9">
        <f>IF($N205="","",INDEX('Deadline Log'!$J$6:$J$305,$N205))</f>
        <v/>
      </c>
      <c r="E205" s="11">
        <f>IF($N205="","",IF(INDEX('Deadline Log'!$A$6:$A$305,$N205)="","",INDEX('Deadline Log'!$A$6:$A$305,$N205)))</f>
        <v/>
      </c>
      <c r="F205" s="11">
        <f>IF($N205="","",IF(INDEX('Deadline Log'!$B$6:$B$305,$N205)="","",INDEX('Deadline Log'!$B$6:$B$305,$N205)))</f>
        <v/>
      </c>
      <c r="G205" s="11">
        <f>IF($N205="","",IF(INDEX('Deadline Log'!$D$6:$D$305,$N205)="","",INDEX('Deadline Log'!$D$6:$D$305,$N205)))</f>
        <v/>
      </c>
      <c r="H205" s="17">
        <f>IF($N205="","",IF(INDEX('Deadline Log'!$E$6:$E$305,$N205)="","",INDEX('Deadline Log'!$E$6:$E$305,$N205)))</f>
        <v/>
      </c>
      <c r="I205" s="11">
        <f>IF($N205="","",IF(INDEX('Deadline Log'!$F$6:$F$305,$N205)="","",INDEX('Deadline Log'!$F$6:$F$305,$N205)))</f>
        <v/>
      </c>
      <c r="J205" s="11">
        <f>IF($N205="","",IF(INDEX('Deadline Log'!$L$6:$L$305,$N205)="","",INDEX('Deadline Log'!$L$6:$L$305,$N205)))</f>
        <v/>
      </c>
      <c r="K205" s="11">
        <f>IF($N205="","",IF(INDEX('Deadline Log'!$M$6:$M$305,$N205)="","",INDEX('Deadline Log'!$M$6:$M$305,$N205)))</f>
        <v/>
      </c>
      <c r="L205" s="11">
        <f>IF($N205="","",IF(INDEX('Deadline Log'!$O$6:$O$305,$N205)="","",INDEX('Deadline Log'!$O$6:$O$305,$N205)))</f>
        <v/>
      </c>
      <c r="M205" s="12">
        <f>IF(A205="","",SMALL('Deadline Log'!$R$6:$R$305,A205))</f>
        <v/>
      </c>
      <c r="N205" s="9">
        <f>IF(M205="","",MATCH(M205,'Deadline Log'!$R$6:$R$305,0))</f>
        <v/>
      </c>
    </row>
    <row r="206">
      <c r="A206" s="13">
        <f>IF(ROW()-ROW($A$5)&gt;$C$3,"",ROW()-ROW($A$5))</f>
        <v/>
      </c>
      <c r="B206" s="17">
        <f>IF($N206="","",IF(INDEX('Deadline Log'!$G$6:$G$305,$N206)="","",INDEX('Deadline Log'!$G$6:$G$305,$N206)))</f>
        <v/>
      </c>
      <c r="C206" s="11">
        <f>IF($N206="","",INDEX('Deadline Log'!$K$6:$K$305,$N206))</f>
        <v/>
      </c>
      <c r="D206" s="9">
        <f>IF($N206="","",INDEX('Deadline Log'!$J$6:$J$305,$N206))</f>
        <v/>
      </c>
      <c r="E206" s="11">
        <f>IF($N206="","",IF(INDEX('Deadline Log'!$A$6:$A$305,$N206)="","",INDEX('Deadline Log'!$A$6:$A$305,$N206)))</f>
        <v/>
      </c>
      <c r="F206" s="11">
        <f>IF($N206="","",IF(INDEX('Deadline Log'!$B$6:$B$305,$N206)="","",INDEX('Deadline Log'!$B$6:$B$305,$N206)))</f>
        <v/>
      </c>
      <c r="G206" s="11">
        <f>IF($N206="","",IF(INDEX('Deadline Log'!$D$6:$D$305,$N206)="","",INDEX('Deadline Log'!$D$6:$D$305,$N206)))</f>
        <v/>
      </c>
      <c r="H206" s="17">
        <f>IF($N206="","",IF(INDEX('Deadline Log'!$E$6:$E$305,$N206)="","",INDEX('Deadline Log'!$E$6:$E$305,$N206)))</f>
        <v/>
      </c>
      <c r="I206" s="11">
        <f>IF($N206="","",IF(INDEX('Deadline Log'!$F$6:$F$305,$N206)="","",INDEX('Deadline Log'!$F$6:$F$305,$N206)))</f>
        <v/>
      </c>
      <c r="J206" s="11">
        <f>IF($N206="","",IF(INDEX('Deadline Log'!$L$6:$L$305,$N206)="","",INDEX('Deadline Log'!$L$6:$L$305,$N206)))</f>
        <v/>
      </c>
      <c r="K206" s="11">
        <f>IF($N206="","",IF(INDEX('Deadline Log'!$M$6:$M$305,$N206)="","",INDEX('Deadline Log'!$M$6:$M$305,$N206)))</f>
        <v/>
      </c>
      <c r="L206" s="11">
        <f>IF($N206="","",IF(INDEX('Deadline Log'!$O$6:$O$305,$N206)="","",INDEX('Deadline Log'!$O$6:$O$305,$N206)))</f>
        <v/>
      </c>
      <c r="M206" s="12">
        <f>IF(A206="","",SMALL('Deadline Log'!$R$6:$R$305,A206))</f>
        <v/>
      </c>
      <c r="N206" s="9">
        <f>IF(M206="","",MATCH(M206,'Deadline Log'!$R$6:$R$305,0))</f>
        <v/>
      </c>
    </row>
    <row r="207">
      <c r="A207" s="13">
        <f>IF(ROW()-ROW($A$5)&gt;$C$3,"",ROW()-ROW($A$5))</f>
        <v/>
      </c>
      <c r="B207" s="17">
        <f>IF($N207="","",IF(INDEX('Deadline Log'!$G$6:$G$305,$N207)="","",INDEX('Deadline Log'!$G$6:$G$305,$N207)))</f>
        <v/>
      </c>
      <c r="C207" s="11">
        <f>IF($N207="","",INDEX('Deadline Log'!$K$6:$K$305,$N207))</f>
        <v/>
      </c>
      <c r="D207" s="9">
        <f>IF($N207="","",INDEX('Deadline Log'!$J$6:$J$305,$N207))</f>
        <v/>
      </c>
      <c r="E207" s="11">
        <f>IF($N207="","",IF(INDEX('Deadline Log'!$A$6:$A$305,$N207)="","",INDEX('Deadline Log'!$A$6:$A$305,$N207)))</f>
        <v/>
      </c>
      <c r="F207" s="11">
        <f>IF($N207="","",IF(INDEX('Deadline Log'!$B$6:$B$305,$N207)="","",INDEX('Deadline Log'!$B$6:$B$305,$N207)))</f>
        <v/>
      </c>
      <c r="G207" s="11">
        <f>IF($N207="","",IF(INDEX('Deadline Log'!$D$6:$D$305,$N207)="","",INDEX('Deadline Log'!$D$6:$D$305,$N207)))</f>
        <v/>
      </c>
      <c r="H207" s="17">
        <f>IF($N207="","",IF(INDEX('Deadline Log'!$E$6:$E$305,$N207)="","",INDEX('Deadline Log'!$E$6:$E$305,$N207)))</f>
        <v/>
      </c>
      <c r="I207" s="11">
        <f>IF($N207="","",IF(INDEX('Deadline Log'!$F$6:$F$305,$N207)="","",INDEX('Deadline Log'!$F$6:$F$305,$N207)))</f>
        <v/>
      </c>
      <c r="J207" s="11">
        <f>IF($N207="","",IF(INDEX('Deadline Log'!$L$6:$L$305,$N207)="","",INDEX('Deadline Log'!$L$6:$L$305,$N207)))</f>
        <v/>
      </c>
      <c r="K207" s="11">
        <f>IF($N207="","",IF(INDEX('Deadline Log'!$M$6:$M$305,$N207)="","",INDEX('Deadline Log'!$M$6:$M$305,$N207)))</f>
        <v/>
      </c>
      <c r="L207" s="11">
        <f>IF($N207="","",IF(INDEX('Deadline Log'!$O$6:$O$305,$N207)="","",INDEX('Deadline Log'!$O$6:$O$305,$N207)))</f>
        <v/>
      </c>
      <c r="M207" s="12">
        <f>IF(A207="","",SMALL('Deadline Log'!$R$6:$R$305,A207))</f>
        <v/>
      </c>
      <c r="N207" s="9">
        <f>IF(M207="","",MATCH(M207,'Deadline Log'!$R$6:$R$305,0))</f>
        <v/>
      </c>
    </row>
    <row r="208">
      <c r="A208" s="13">
        <f>IF(ROW()-ROW($A$5)&gt;$C$3,"",ROW()-ROW($A$5))</f>
        <v/>
      </c>
      <c r="B208" s="17">
        <f>IF($N208="","",IF(INDEX('Deadline Log'!$G$6:$G$305,$N208)="","",INDEX('Deadline Log'!$G$6:$G$305,$N208)))</f>
        <v/>
      </c>
      <c r="C208" s="11">
        <f>IF($N208="","",INDEX('Deadline Log'!$K$6:$K$305,$N208))</f>
        <v/>
      </c>
      <c r="D208" s="9">
        <f>IF($N208="","",INDEX('Deadline Log'!$J$6:$J$305,$N208))</f>
        <v/>
      </c>
      <c r="E208" s="11">
        <f>IF($N208="","",IF(INDEX('Deadline Log'!$A$6:$A$305,$N208)="","",INDEX('Deadline Log'!$A$6:$A$305,$N208)))</f>
        <v/>
      </c>
      <c r="F208" s="11">
        <f>IF($N208="","",IF(INDEX('Deadline Log'!$B$6:$B$305,$N208)="","",INDEX('Deadline Log'!$B$6:$B$305,$N208)))</f>
        <v/>
      </c>
      <c r="G208" s="11">
        <f>IF($N208="","",IF(INDEX('Deadline Log'!$D$6:$D$305,$N208)="","",INDEX('Deadline Log'!$D$6:$D$305,$N208)))</f>
        <v/>
      </c>
      <c r="H208" s="17">
        <f>IF($N208="","",IF(INDEX('Deadline Log'!$E$6:$E$305,$N208)="","",INDEX('Deadline Log'!$E$6:$E$305,$N208)))</f>
        <v/>
      </c>
      <c r="I208" s="11">
        <f>IF($N208="","",IF(INDEX('Deadline Log'!$F$6:$F$305,$N208)="","",INDEX('Deadline Log'!$F$6:$F$305,$N208)))</f>
        <v/>
      </c>
      <c r="J208" s="11">
        <f>IF($N208="","",IF(INDEX('Deadline Log'!$L$6:$L$305,$N208)="","",INDEX('Deadline Log'!$L$6:$L$305,$N208)))</f>
        <v/>
      </c>
      <c r="K208" s="11">
        <f>IF($N208="","",IF(INDEX('Deadline Log'!$M$6:$M$305,$N208)="","",INDEX('Deadline Log'!$M$6:$M$305,$N208)))</f>
        <v/>
      </c>
      <c r="L208" s="11">
        <f>IF($N208="","",IF(INDEX('Deadline Log'!$O$6:$O$305,$N208)="","",INDEX('Deadline Log'!$O$6:$O$305,$N208)))</f>
        <v/>
      </c>
      <c r="M208" s="12">
        <f>IF(A208="","",SMALL('Deadline Log'!$R$6:$R$305,A208))</f>
        <v/>
      </c>
      <c r="N208" s="9">
        <f>IF(M208="","",MATCH(M208,'Deadline Log'!$R$6:$R$305,0))</f>
        <v/>
      </c>
    </row>
    <row r="209">
      <c r="A209" s="13">
        <f>IF(ROW()-ROW($A$5)&gt;$C$3,"",ROW()-ROW($A$5))</f>
        <v/>
      </c>
      <c r="B209" s="17">
        <f>IF($N209="","",IF(INDEX('Deadline Log'!$G$6:$G$305,$N209)="","",INDEX('Deadline Log'!$G$6:$G$305,$N209)))</f>
        <v/>
      </c>
      <c r="C209" s="11">
        <f>IF($N209="","",INDEX('Deadline Log'!$K$6:$K$305,$N209))</f>
        <v/>
      </c>
      <c r="D209" s="9">
        <f>IF($N209="","",INDEX('Deadline Log'!$J$6:$J$305,$N209))</f>
        <v/>
      </c>
      <c r="E209" s="11">
        <f>IF($N209="","",IF(INDEX('Deadline Log'!$A$6:$A$305,$N209)="","",INDEX('Deadline Log'!$A$6:$A$305,$N209)))</f>
        <v/>
      </c>
      <c r="F209" s="11">
        <f>IF($N209="","",IF(INDEX('Deadline Log'!$B$6:$B$305,$N209)="","",INDEX('Deadline Log'!$B$6:$B$305,$N209)))</f>
        <v/>
      </c>
      <c r="G209" s="11">
        <f>IF($N209="","",IF(INDEX('Deadline Log'!$D$6:$D$305,$N209)="","",INDEX('Deadline Log'!$D$6:$D$305,$N209)))</f>
        <v/>
      </c>
      <c r="H209" s="17">
        <f>IF($N209="","",IF(INDEX('Deadline Log'!$E$6:$E$305,$N209)="","",INDEX('Deadline Log'!$E$6:$E$305,$N209)))</f>
        <v/>
      </c>
      <c r="I209" s="11">
        <f>IF($N209="","",IF(INDEX('Deadline Log'!$F$6:$F$305,$N209)="","",INDEX('Deadline Log'!$F$6:$F$305,$N209)))</f>
        <v/>
      </c>
      <c r="J209" s="11">
        <f>IF($N209="","",IF(INDEX('Deadline Log'!$L$6:$L$305,$N209)="","",INDEX('Deadline Log'!$L$6:$L$305,$N209)))</f>
        <v/>
      </c>
      <c r="K209" s="11">
        <f>IF($N209="","",IF(INDEX('Deadline Log'!$M$6:$M$305,$N209)="","",INDEX('Deadline Log'!$M$6:$M$305,$N209)))</f>
        <v/>
      </c>
      <c r="L209" s="11">
        <f>IF($N209="","",IF(INDEX('Deadline Log'!$O$6:$O$305,$N209)="","",INDEX('Deadline Log'!$O$6:$O$305,$N209)))</f>
        <v/>
      </c>
      <c r="M209" s="12">
        <f>IF(A209="","",SMALL('Deadline Log'!$R$6:$R$305,A209))</f>
        <v/>
      </c>
      <c r="N209" s="9">
        <f>IF(M209="","",MATCH(M209,'Deadline Log'!$R$6:$R$305,0))</f>
        <v/>
      </c>
    </row>
    <row r="210">
      <c r="A210" s="13">
        <f>IF(ROW()-ROW($A$5)&gt;$C$3,"",ROW()-ROW($A$5))</f>
        <v/>
      </c>
      <c r="B210" s="17">
        <f>IF($N210="","",IF(INDEX('Deadline Log'!$G$6:$G$305,$N210)="","",INDEX('Deadline Log'!$G$6:$G$305,$N210)))</f>
        <v/>
      </c>
      <c r="C210" s="11">
        <f>IF($N210="","",INDEX('Deadline Log'!$K$6:$K$305,$N210))</f>
        <v/>
      </c>
      <c r="D210" s="9">
        <f>IF($N210="","",INDEX('Deadline Log'!$J$6:$J$305,$N210))</f>
        <v/>
      </c>
      <c r="E210" s="11">
        <f>IF($N210="","",IF(INDEX('Deadline Log'!$A$6:$A$305,$N210)="","",INDEX('Deadline Log'!$A$6:$A$305,$N210)))</f>
        <v/>
      </c>
      <c r="F210" s="11">
        <f>IF($N210="","",IF(INDEX('Deadline Log'!$B$6:$B$305,$N210)="","",INDEX('Deadline Log'!$B$6:$B$305,$N210)))</f>
        <v/>
      </c>
      <c r="G210" s="11">
        <f>IF($N210="","",IF(INDEX('Deadline Log'!$D$6:$D$305,$N210)="","",INDEX('Deadline Log'!$D$6:$D$305,$N210)))</f>
        <v/>
      </c>
      <c r="H210" s="17">
        <f>IF($N210="","",IF(INDEX('Deadline Log'!$E$6:$E$305,$N210)="","",INDEX('Deadline Log'!$E$6:$E$305,$N210)))</f>
        <v/>
      </c>
      <c r="I210" s="11">
        <f>IF($N210="","",IF(INDEX('Deadline Log'!$F$6:$F$305,$N210)="","",INDEX('Deadline Log'!$F$6:$F$305,$N210)))</f>
        <v/>
      </c>
      <c r="J210" s="11">
        <f>IF($N210="","",IF(INDEX('Deadline Log'!$L$6:$L$305,$N210)="","",INDEX('Deadline Log'!$L$6:$L$305,$N210)))</f>
        <v/>
      </c>
      <c r="K210" s="11">
        <f>IF($N210="","",IF(INDEX('Deadline Log'!$M$6:$M$305,$N210)="","",INDEX('Deadline Log'!$M$6:$M$305,$N210)))</f>
        <v/>
      </c>
      <c r="L210" s="11">
        <f>IF($N210="","",IF(INDEX('Deadline Log'!$O$6:$O$305,$N210)="","",INDEX('Deadline Log'!$O$6:$O$305,$N210)))</f>
        <v/>
      </c>
      <c r="M210" s="12">
        <f>IF(A210="","",SMALL('Deadline Log'!$R$6:$R$305,A210))</f>
        <v/>
      </c>
      <c r="N210" s="9">
        <f>IF(M210="","",MATCH(M210,'Deadline Log'!$R$6:$R$305,0))</f>
        <v/>
      </c>
    </row>
    <row r="211">
      <c r="A211" s="13">
        <f>IF(ROW()-ROW($A$5)&gt;$C$3,"",ROW()-ROW($A$5))</f>
        <v/>
      </c>
      <c r="B211" s="17">
        <f>IF($N211="","",IF(INDEX('Deadline Log'!$G$6:$G$305,$N211)="","",INDEX('Deadline Log'!$G$6:$G$305,$N211)))</f>
        <v/>
      </c>
      <c r="C211" s="11">
        <f>IF($N211="","",INDEX('Deadline Log'!$K$6:$K$305,$N211))</f>
        <v/>
      </c>
      <c r="D211" s="9">
        <f>IF($N211="","",INDEX('Deadline Log'!$J$6:$J$305,$N211))</f>
        <v/>
      </c>
      <c r="E211" s="11">
        <f>IF($N211="","",IF(INDEX('Deadline Log'!$A$6:$A$305,$N211)="","",INDEX('Deadline Log'!$A$6:$A$305,$N211)))</f>
        <v/>
      </c>
      <c r="F211" s="11">
        <f>IF($N211="","",IF(INDEX('Deadline Log'!$B$6:$B$305,$N211)="","",INDEX('Deadline Log'!$B$6:$B$305,$N211)))</f>
        <v/>
      </c>
      <c r="G211" s="11">
        <f>IF($N211="","",IF(INDEX('Deadline Log'!$D$6:$D$305,$N211)="","",INDEX('Deadline Log'!$D$6:$D$305,$N211)))</f>
        <v/>
      </c>
      <c r="H211" s="17">
        <f>IF($N211="","",IF(INDEX('Deadline Log'!$E$6:$E$305,$N211)="","",INDEX('Deadline Log'!$E$6:$E$305,$N211)))</f>
        <v/>
      </c>
      <c r="I211" s="11">
        <f>IF($N211="","",IF(INDEX('Deadline Log'!$F$6:$F$305,$N211)="","",INDEX('Deadline Log'!$F$6:$F$305,$N211)))</f>
        <v/>
      </c>
      <c r="J211" s="11">
        <f>IF($N211="","",IF(INDEX('Deadline Log'!$L$6:$L$305,$N211)="","",INDEX('Deadline Log'!$L$6:$L$305,$N211)))</f>
        <v/>
      </c>
      <c r="K211" s="11">
        <f>IF($N211="","",IF(INDEX('Deadline Log'!$M$6:$M$305,$N211)="","",INDEX('Deadline Log'!$M$6:$M$305,$N211)))</f>
        <v/>
      </c>
      <c r="L211" s="11">
        <f>IF($N211="","",IF(INDEX('Deadline Log'!$O$6:$O$305,$N211)="","",INDEX('Deadline Log'!$O$6:$O$305,$N211)))</f>
        <v/>
      </c>
      <c r="M211" s="12">
        <f>IF(A211="","",SMALL('Deadline Log'!$R$6:$R$305,A211))</f>
        <v/>
      </c>
      <c r="N211" s="9">
        <f>IF(M211="","",MATCH(M211,'Deadline Log'!$R$6:$R$305,0))</f>
        <v/>
      </c>
    </row>
    <row r="212">
      <c r="A212" s="13">
        <f>IF(ROW()-ROW($A$5)&gt;$C$3,"",ROW()-ROW($A$5))</f>
        <v/>
      </c>
      <c r="B212" s="17">
        <f>IF($N212="","",IF(INDEX('Deadline Log'!$G$6:$G$305,$N212)="","",INDEX('Deadline Log'!$G$6:$G$305,$N212)))</f>
        <v/>
      </c>
      <c r="C212" s="11">
        <f>IF($N212="","",INDEX('Deadline Log'!$K$6:$K$305,$N212))</f>
        <v/>
      </c>
      <c r="D212" s="9">
        <f>IF($N212="","",INDEX('Deadline Log'!$J$6:$J$305,$N212))</f>
        <v/>
      </c>
      <c r="E212" s="11">
        <f>IF($N212="","",IF(INDEX('Deadline Log'!$A$6:$A$305,$N212)="","",INDEX('Deadline Log'!$A$6:$A$305,$N212)))</f>
        <v/>
      </c>
      <c r="F212" s="11">
        <f>IF($N212="","",IF(INDEX('Deadline Log'!$B$6:$B$305,$N212)="","",INDEX('Deadline Log'!$B$6:$B$305,$N212)))</f>
        <v/>
      </c>
      <c r="G212" s="11">
        <f>IF($N212="","",IF(INDEX('Deadline Log'!$D$6:$D$305,$N212)="","",INDEX('Deadline Log'!$D$6:$D$305,$N212)))</f>
        <v/>
      </c>
      <c r="H212" s="17">
        <f>IF($N212="","",IF(INDEX('Deadline Log'!$E$6:$E$305,$N212)="","",INDEX('Deadline Log'!$E$6:$E$305,$N212)))</f>
        <v/>
      </c>
      <c r="I212" s="11">
        <f>IF($N212="","",IF(INDEX('Deadline Log'!$F$6:$F$305,$N212)="","",INDEX('Deadline Log'!$F$6:$F$305,$N212)))</f>
        <v/>
      </c>
      <c r="J212" s="11">
        <f>IF($N212="","",IF(INDEX('Deadline Log'!$L$6:$L$305,$N212)="","",INDEX('Deadline Log'!$L$6:$L$305,$N212)))</f>
        <v/>
      </c>
      <c r="K212" s="11">
        <f>IF($N212="","",IF(INDEX('Deadline Log'!$M$6:$M$305,$N212)="","",INDEX('Deadline Log'!$M$6:$M$305,$N212)))</f>
        <v/>
      </c>
      <c r="L212" s="11">
        <f>IF($N212="","",IF(INDEX('Deadline Log'!$O$6:$O$305,$N212)="","",INDEX('Deadline Log'!$O$6:$O$305,$N212)))</f>
        <v/>
      </c>
      <c r="M212" s="12">
        <f>IF(A212="","",SMALL('Deadline Log'!$R$6:$R$305,A212))</f>
        <v/>
      </c>
      <c r="N212" s="9">
        <f>IF(M212="","",MATCH(M212,'Deadline Log'!$R$6:$R$305,0))</f>
        <v/>
      </c>
    </row>
    <row r="213">
      <c r="A213" s="13">
        <f>IF(ROW()-ROW($A$5)&gt;$C$3,"",ROW()-ROW($A$5))</f>
        <v/>
      </c>
      <c r="B213" s="17">
        <f>IF($N213="","",IF(INDEX('Deadline Log'!$G$6:$G$305,$N213)="","",INDEX('Deadline Log'!$G$6:$G$305,$N213)))</f>
        <v/>
      </c>
      <c r="C213" s="11">
        <f>IF($N213="","",INDEX('Deadline Log'!$K$6:$K$305,$N213))</f>
        <v/>
      </c>
      <c r="D213" s="9">
        <f>IF($N213="","",INDEX('Deadline Log'!$J$6:$J$305,$N213))</f>
        <v/>
      </c>
      <c r="E213" s="11">
        <f>IF($N213="","",IF(INDEX('Deadline Log'!$A$6:$A$305,$N213)="","",INDEX('Deadline Log'!$A$6:$A$305,$N213)))</f>
        <v/>
      </c>
      <c r="F213" s="11">
        <f>IF($N213="","",IF(INDEX('Deadline Log'!$B$6:$B$305,$N213)="","",INDEX('Deadline Log'!$B$6:$B$305,$N213)))</f>
        <v/>
      </c>
      <c r="G213" s="11">
        <f>IF($N213="","",IF(INDEX('Deadline Log'!$D$6:$D$305,$N213)="","",INDEX('Deadline Log'!$D$6:$D$305,$N213)))</f>
        <v/>
      </c>
      <c r="H213" s="17">
        <f>IF($N213="","",IF(INDEX('Deadline Log'!$E$6:$E$305,$N213)="","",INDEX('Deadline Log'!$E$6:$E$305,$N213)))</f>
        <v/>
      </c>
      <c r="I213" s="11">
        <f>IF($N213="","",IF(INDEX('Deadline Log'!$F$6:$F$305,$N213)="","",INDEX('Deadline Log'!$F$6:$F$305,$N213)))</f>
        <v/>
      </c>
      <c r="J213" s="11">
        <f>IF($N213="","",IF(INDEX('Deadline Log'!$L$6:$L$305,$N213)="","",INDEX('Deadline Log'!$L$6:$L$305,$N213)))</f>
        <v/>
      </c>
      <c r="K213" s="11">
        <f>IF($N213="","",IF(INDEX('Deadline Log'!$M$6:$M$305,$N213)="","",INDEX('Deadline Log'!$M$6:$M$305,$N213)))</f>
        <v/>
      </c>
      <c r="L213" s="11">
        <f>IF($N213="","",IF(INDEX('Deadline Log'!$O$6:$O$305,$N213)="","",INDEX('Deadline Log'!$O$6:$O$305,$N213)))</f>
        <v/>
      </c>
      <c r="M213" s="12">
        <f>IF(A213="","",SMALL('Deadline Log'!$R$6:$R$305,A213))</f>
        <v/>
      </c>
      <c r="N213" s="9">
        <f>IF(M213="","",MATCH(M213,'Deadline Log'!$R$6:$R$305,0))</f>
        <v/>
      </c>
    </row>
    <row r="214">
      <c r="A214" s="13">
        <f>IF(ROW()-ROW($A$5)&gt;$C$3,"",ROW()-ROW($A$5))</f>
        <v/>
      </c>
      <c r="B214" s="17">
        <f>IF($N214="","",IF(INDEX('Deadline Log'!$G$6:$G$305,$N214)="","",INDEX('Deadline Log'!$G$6:$G$305,$N214)))</f>
        <v/>
      </c>
      <c r="C214" s="11">
        <f>IF($N214="","",INDEX('Deadline Log'!$K$6:$K$305,$N214))</f>
        <v/>
      </c>
      <c r="D214" s="9">
        <f>IF($N214="","",INDEX('Deadline Log'!$J$6:$J$305,$N214))</f>
        <v/>
      </c>
      <c r="E214" s="11">
        <f>IF($N214="","",IF(INDEX('Deadline Log'!$A$6:$A$305,$N214)="","",INDEX('Deadline Log'!$A$6:$A$305,$N214)))</f>
        <v/>
      </c>
      <c r="F214" s="11">
        <f>IF($N214="","",IF(INDEX('Deadline Log'!$B$6:$B$305,$N214)="","",INDEX('Deadline Log'!$B$6:$B$305,$N214)))</f>
        <v/>
      </c>
      <c r="G214" s="11">
        <f>IF($N214="","",IF(INDEX('Deadline Log'!$D$6:$D$305,$N214)="","",INDEX('Deadline Log'!$D$6:$D$305,$N214)))</f>
        <v/>
      </c>
      <c r="H214" s="17">
        <f>IF($N214="","",IF(INDEX('Deadline Log'!$E$6:$E$305,$N214)="","",INDEX('Deadline Log'!$E$6:$E$305,$N214)))</f>
        <v/>
      </c>
      <c r="I214" s="11">
        <f>IF($N214="","",IF(INDEX('Deadline Log'!$F$6:$F$305,$N214)="","",INDEX('Deadline Log'!$F$6:$F$305,$N214)))</f>
        <v/>
      </c>
      <c r="J214" s="11">
        <f>IF($N214="","",IF(INDEX('Deadline Log'!$L$6:$L$305,$N214)="","",INDEX('Deadline Log'!$L$6:$L$305,$N214)))</f>
        <v/>
      </c>
      <c r="K214" s="11">
        <f>IF($N214="","",IF(INDEX('Deadline Log'!$M$6:$M$305,$N214)="","",INDEX('Deadline Log'!$M$6:$M$305,$N214)))</f>
        <v/>
      </c>
      <c r="L214" s="11">
        <f>IF($N214="","",IF(INDEX('Deadline Log'!$O$6:$O$305,$N214)="","",INDEX('Deadline Log'!$O$6:$O$305,$N214)))</f>
        <v/>
      </c>
      <c r="M214" s="12">
        <f>IF(A214="","",SMALL('Deadline Log'!$R$6:$R$305,A214))</f>
        <v/>
      </c>
      <c r="N214" s="9">
        <f>IF(M214="","",MATCH(M214,'Deadline Log'!$R$6:$R$305,0))</f>
        <v/>
      </c>
    </row>
    <row r="215">
      <c r="A215" s="13">
        <f>IF(ROW()-ROW($A$5)&gt;$C$3,"",ROW()-ROW($A$5))</f>
        <v/>
      </c>
      <c r="B215" s="17">
        <f>IF($N215="","",IF(INDEX('Deadline Log'!$G$6:$G$305,$N215)="","",INDEX('Deadline Log'!$G$6:$G$305,$N215)))</f>
        <v/>
      </c>
      <c r="C215" s="11">
        <f>IF($N215="","",INDEX('Deadline Log'!$K$6:$K$305,$N215))</f>
        <v/>
      </c>
      <c r="D215" s="9">
        <f>IF($N215="","",INDEX('Deadline Log'!$J$6:$J$305,$N215))</f>
        <v/>
      </c>
      <c r="E215" s="11">
        <f>IF($N215="","",IF(INDEX('Deadline Log'!$A$6:$A$305,$N215)="","",INDEX('Deadline Log'!$A$6:$A$305,$N215)))</f>
        <v/>
      </c>
      <c r="F215" s="11">
        <f>IF($N215="","",IF(INDEX('Deadline Log'!$B$6:$B$305,$N215)="","",INDEX('Deadline Log'!$B$6:$B$305,$N215)))</f>
        <v/>
      </c>
      <c r="G215" s="11">
        <f>IF($N215="","",IF(INDEX('Deadline Log'!$D$6:$D$305,$N215)="","",INDEX('Deadline Log'!$D$6:$D$305,$N215)))</f>
        <v/>
      </c>
      <c r="H215" s="17">
        <f>IF($N215="","",IF(INDEX('Deadline Log'!$E$6:$E$305,$N215)="","",INDEX('Deadline Log'!$E$6:$E$305,$N215)))</f>
        <v/>
      </c>
      <c r="I215" s="11">
        <f>IF($N215="","",IF(INDEX('Deadline Log'!$F$6:$F$305,$N215)="","",INDEX('Deadline Log'!$F$6:$F$305,$N215)))</f>
        <v/>
      </c>
      <c r="J215" s="11">
        <f>IF($N215="","",IF(INDEX('Deadline Log'!$L$6:$L$305,$N215)="","",INDEX('Deadline Log'!$L$6:$L$305,$N215)))</f>
        <v/>
      </c>
      <c r="K215" s="11">
        <f>IF($N215="","",IF(INDEX('Deadline Log'!$M$6:$M$305,$N215)="","",INDEX('Deadline Log'!$M$6:$M$305,$N215)))</f>
        <v/>
      </c>
      <c r="L215" s="11">
        <f>IF($N215="","",IF(INDEX('Deadline Log'!$O$6:$O$305,$N215)="","",INDEX('Deadline Log'!$O$6:$O$305,$N215)))</f>
        <v/>
      </c>
      <c r="M215" s="12">
        <f>IF(A215="","",SMALL('Deadline Log'!$R$6:$R$305,A215))</f>
        <v/>
      </c>
      <c r="N215" s="9">
        <f>IF(M215="","",MATCH(M215,'Deadline Log'!$R$6:$R$305,0))</f>
        <v/>
      </c>
    </row>
    <row r="216">
      <c r="A216" s="13">
        <f>IF(ROW()-ROW($A$5)&gt;$C$3,"",ROW()-ROW($A$5))</f>
        <v/>
      </c>
      <c r="B216" s="17">
        <f>IF($N216="","",IF(INDEX('Deadline Log'!$G$6:$G$305,$N216)="","",INDEX('Deadline Log'!$G$6:$G$305,$N216)))</f>
        <v/>
      </c>
      <c r="C216" s="11">
        <f>IF($N216="","",INDEX('Deadline Log'!$K$6:$K$305,$N216))</f>
        <v/>
      </c>
      <c r="D216" s="9">
        <f>IF($N216="","",INDEX('Deadline Log'!$J$6:$J$305,$N216))</f>
        <v/>
      </c>
      <c r="E216" s="11">
        <f>IF($N216="","",IF(INDEX('Deadline Log'!$A$6:$A$305,$N216)="","",INDEX('Deadline Log'!$A$6:$A$305,$N216)))</f>
        <v/>
      </c>
      <c r="F216" s="11">
        <f>IF($N216="","",IF(INDEX('Deadline Log'!$B$6:$B$305,$N216)="","",INDEX('Deadline Log'!$B$6:$B$305,$N216)))</f>
        <v/>
      </c>
      <c r="G216" s="11">
        <f>IF($N216="","",IF(INDEX('Deadline Log'!$D$6:$D$305,$N216)="","",INDEX('Deadline Log'!$D$6:$D$305,$N216)))</f>
        <v/>
      </c>
      <c r="H216" s="17">
        <f>IF($N216="","",IF(INDEX('Deadline Log'!$E$6:$E$305,$N216)="","",INDEX('Deadline Log'!$E$6:$E$305,$N216)))</f>
        <v/>
      </c>
      <c r="I216" s="11">
        <f>IF($N216="","",IF(INDEX('Deadline Log'!$F$6:$F$305,$N216)="","",INDEX('Deadline Log'!$F$6:$F$305,$N216)))</f>
        <v/>
      </c>
      <c r="J216" s="11">
        <f>IF($N216="","",IF(INDEX('Deadline Log'!$L$6:$L$305,$N216)="","",INDEX('Deadline Log'!$L$6:$L$305,$N216)))</f>
        <v/>
      </c>
      <c r="K216" s="11">
        <f>IF($N216="","",IF(INDEX('Deadline Log'!$M$6:$M$305,$N216)="","",INDEX('Deadline Log'!$M$6:$M$305,$N216)))</f>
        <v/>
      </c>
      <c r="L216" s="11">
        <f>IF($N216="","",IF(INDEX('Deadline Log'!$O$6:$O$305,$N216)="","",INDEX('Deadline Log'!$O$6:$O$305,$N216)))</f>
        <v/>
      </c>
      <c r="M216" s="12">
        <f>IF(A216="","",SMALL('Deadline Log'!$R$6:$R$305,A216))</f>
        <v/>
      </c>
      <c r="N216" s="9">
        <f>IF(M216="","",MATCH(M216,'Deadline Log'!$R$6:$R$305,0))</f>
        <v/>
      </c>
    </row>
    <row r="217">
      <c r="A217" s="13">
        <f>IF(ROW()-ROW($A$5)&gt;$C$3,"",ROW()-ROW($A$5))</f>
        <v/>
      </c>
      <c r="B217" s="17">
        <f>IF($N217="","",IF(INDEX('Deadline Log'!$G$6:$G$305,$N217)="","",INDEX('Deadline Log'!$G$6:$G$305,$N217)))</f>
        <v/>
      </c>
      <c r="C217" s="11">
        <f>IF($N217="","",INDEX('Deadline Log'!$K$6:$K$305,$N217))</f>
        <v/>
      </c>
      <c r="D217" s="9">
        <f>IF($N217="","",INDEX('Deadline Log'!$J$6:$J$305,$N217))</f>
        <v/>
      </c>
      <c r="E217" s="11">
        <f>IF($N217="","",IF(INDEX('Deadline Log'!$A$6:$A$305,$N217)="","",INDEX('Deadline Log'!$A$6:$A$305,$N217)))</f>
        <v/>
      </c>
      <c r="F217" s="11">
        <f>IF($N217="","",IF(INDEX('Deadline Log'!$B$6:$B$305,$N217)="","",INDEX('Deadline Log'!$B$6:$B$305,$N217)))</f>
        <v/>
      </c>
      <c r="G217" s="11">
        <f>IF($N217="","",IF(INDEX('Deadline Log'!$D$6:$D$305,$N217)="","",INDEX('Deadline Log'!$D$6:$D$305,$N217)))</f>
        <v/>
      </c>
      <c r="H217" s="17">
        <f>IF($N217="","",IF(INDEX('Deadline Log'!$E$6:$E$305,$N217)="","",INDEX('Deadline Log'!$E$6:$E$305,$N217)))</f>
        <v/>
      </c>
      <c r="I217" s="11">
        <f>IF($N217="","",IF(INDEX('Deadline Log'!$F$6:$F$305,$N217)="","",INDEX('Deadline Log'!$F$6:$F$305,$N217)))</f>
        <v/>
      </c>
      <c r="J217" s="11">
        <f>IF($N217="","",IF(INDEX('Deadline Log'!$L$6:$L$305,$N217)="","",INDEX('Deadline Log'!$L$6:$L$305,$N217)))</f>
        <v/>
      </c>
      <c r="K217" s="11">
        <f>IF($N217="","",IF(INDEX('Deadline Log'!$M$6:$M$305,$N217)="","",INDEX('Deadline Log'!$M$6:$M$305,$N217)))</f>
        <v/>
      </c>
      <c r="L217" s="11">
        <f>IF($N217="","",IF(INDEX('Deadline Log'!$O$6:$O$305,$N217)="","",INDEX('Deadline Log'!$O$6:$O$305,$N217)))</f>
        <v/>
      </c>
      <c r="M217" s="12">
        <f>IF(A217="","",SMALL('Deadline Log'!$R$6:$R$305,A217))</f>
        <v/>
      </c>
      <c r="N217" s="9">
        <f>IF(M217="","",MATCH(M217,'Deadline Log'!$R$6:$R$305,0))</f>
        <v/>
      </c>
    </row>
    <row r="218">
      <c r="A218" s="13">
        <f>IF(ROW()-ROW($A$5)&gt;$C$3,"",ROW()-ROW($A$5))</f>
        <v/>
      </c>
      <c r="B218" s="17">
        <f>IF($N218="","",IF(INDEX('Deadline Log'!$G$6:$G$305,$N218)="","",INDEX('Deadline Log'!$G$6:$G$305,$N218)))</f>
        <v/>
      </c>
      <c r="C218" s="11">
        <f>IF($N218="","",INDEX('Deadline Log'!$K$6:$K$305,$N218))</f>
        <v/>
      </c>
      <c r="D218" s="9">
        <f>IF($N218="","",INDEX('Deadline Log'!$J$6:$J$305,$N218))</f>
        <v/>
      </c>
      <c r="E218" s="11">
        <f>IF($N218="","",IF(INDEX('Deadline Log'!$A$6:$A$305,$N218)="","",INDEX('Deadline Log'!$A$6:$A$305,$N218)))</f>
        <v/>
      </c>
      <c r="F218" s="11">
        <f>IF($N218="","",IF(INDEX('Deadline Log'!$B$6:$B$305,$N218)="","",INDEX('Deadline Log'!$B$6:$B$305,$N218)))</f>
        <v/>
      </c>
      <c r="G218" s="11">
        <f>IF($N218="","",IF(INDEX('Deadline Log'!$D$6:$D$305,$N218)="","",INDEX('Deadline Log'!$D$6:$D$305,$N218)))</f>
        <v/>
      </c>
      <c r="H218" s="17">
        <f>IF($N218="","",IF(INDEX('Deadline Log'!$E$6:$E$305,$N218)="","",INDEX('Deadline Log'!$E$6:$E$305,$N218)))</f>
        <v/>
      </c>
      <c r="I218" s="11">
        <f>IF($N218="","",IF(INDEX('Deadline Log'!$F$6:$F$305,$N218)="","",INDEX('Deadline Log'!$F$6:$F$305,$N218)))</f>
        <v/>
      </c>
      <c r="J218" s="11">
        <f>IF($N218="","",IF(INDEX('Deadline Log'!$L$6:$L$305,$N218)="","",INDEX('Deadline Log'!$L$6:$L$305,$N218)))</f>
        <v/>
      </c>
      <c r="K218" s="11">
        <f>IF($N218="","",IF(INDEX('Deadline Log'!$M$6:$M$305,$N218)="","",INDEX('Deadline Log'!$M$6:$M$305,$N218)))</f>
        <v/>
      </c>
      <c r="L218" s="11">
        <f>IF($N218="","",IF(INDEX('Deadline Log'!$O$6:$O$305,$N218)="","",INDEX('Deadline Log'!$O$6:$O$305,$N218)))</f>
        <v/>
      </c>
      <c r="M218" s="12">
        <f>IF(A218="","",SMALL('Deadline Log'!$R$6:$R$305,A218))</f>
        <v/>
      </c>
      <c r="N218" s="9">
        <f>IF(M218="","",MATCH(M218,'Deadline Log'!$R$6:$R$305,0))</f>
        <v/>
      </c>
    </row>
    <row r="219">
      <c r="A219" s="13">
        <f>IF(ROW()-ROW($A$5)&gt;$C$3,"",ROW()-ROW($A$5))</f>
        <v/>
      </c>
      <c r="B219" s="17">
        <f>IF($N219="","",IF(INDEX('Deadline Log'!$G$6:$G$305,$N219)="","",INDEX('Deadline Log'!$G$6:$G$305,$N219)))</f>
        <v/>
      </c>
      <c r="C219" s="11">
        <f>IF($N219="","",INDEX('Deadline Log'!$K$6:$K$305,$N219))</f>
        <v/>
      </c>
      <c r="D219" s="9">
        <f>IF($N219="","",INDEX('Deadline Log'!$J$6:$J$305,$N219))</f>
        <v/>
      </c>
      <c r="E219" s="11">
        <f>IF($N219="","",IF(INDEX('Deadline Log'!$A$6:$A$305,$N219)="","",INDEX('Deadline Log'!$A$6:$A$305,$N219)))</f>
        <v/>
      </c>
      <c r="F219" s="11">
        <f>IF($N219="","",IF(INDEX('Deadline Log'!$B$6:$B$305,$N219)="","",INDEX('Deadline Log'!$B$6:$B$305,$N219)))</f>
        <v/>
      </c>
      <c r="G219" s="11">
        <f>IF($N219="","",IF(INDEX('Deadline Log'!$D$6:$D$305,$N219)="","",INDEX('Deadline Log'!$D$6:$D$305,$N219)))</f>
        <v/>
      </c>
      <c r="H219" s="17">
        <f>IF($N219="","",IF(INDEX('Deadline Log'!$E$6:$E$305,$N219)="","",INDEX('Deadline Log'!$E$6:$E$305,$N219)))</f>
        <v/>
      </c>
      <c r="I219" s="11">
        <f>IF($N219="","",IF(INDEX('Deadline Log'!$F$6:$F$305,$N219)="","",INDEX('Deadline Log'!$F$6:$F$305,$N219)))</f>
        <v/>
      </c>
      <c r="J219" s="11">
        <f>IF($N219="","",IF(INDEX('Deadline Log'!$L$6:$L$305,$N219)="","",INDEX('Deadline Log'!$L$6:$L$305,$N219)))</f>
        <v/>
      </c>
      <c r="K219" s="11">
        <f>IF($N219="","",IF(INDEX('Deadline Log'!$M$6:$M$305,$N219)="","",INDEX('Deadline Log'!$M$6:$M$305,$N219)))</f>
        <v/>
      </c>
      <c r="L219" s="11">
        <f>IF($N219="","",IF(INDEX('Deadline Log'!$O$6:$O$305,$N219)="","",INDEX('Deadline Log'!$O$6:$O$305,$N219)))</f>
        <v/>
      </c>
      <c r="M219" s="12">
        <f>IF(A219="","",SMALL('Deadline Log'!$R$6:$R$305,A219))</f>
        <v/>
      </c>
      <c r="N219" s="9">
        <f>IF(M219="","",MATCH(M219,'Deadline Log'!$R$6:$R$305,0))</f>
        <v/>
      </c>
    </row>
    <row r="220">
      <c r="A220" s="13">
        <f>IF(ROW()-ROW($A$5)&gt;$C$3,"",ROW()-ROW($A$5))</f>
        <v/>
      </c>
      <c r="B220" s="17">
        <f>IF($N220="","",IF(INDEX('Deadline Log'!$G$6:$G$305,$N220)="","",INDEX('Deadline Log'!$G$6:$G$305,$N220)))</f>
        <v/>
      </c>
      <c r="C220" s="11">
        <f>IF($N220="","",INDEX('Deadline Log'!$K$6:$K$305,$N220))</f>
        <v/>
      </c>
      <c r="D220" s="9">
        <f>IF($N220="","",INDEX('Deadline Log'!$J$6:$J$305,$N220))</f>
        <v/>
      </c>
      <c r="E220" s="11">
        <f>IF($N220="","",IF(INDEX('Deadline Log'!$A$6:$A$305,$N220)="","",INDEX('Deadline Log'!$A$6:$A$305,$N220)))</f>
        <v/>
      </c>
      <c r="F220" s="11">
        <f>IF($N220="","",IF(INDEX('Deadline Log'!$B$6:$B$305,$N220)="","",INDEX('Deadline Log'!$B$6:$B$305,$N220)))</f>
        <v/>
      </c>
      <c r="G220" s="11">
        <f>IF($N220="","",IF(INDEX('Deadline Log'!$D$6:$D$305,$N220)="","",INDEX('Deadline Log'!$D$6:$D$305,$N220)))</f>
        <v/>
      </c>
      <c r="H220" s="17">
        <f>IF($N220="","",IF(INDEX('Deadline Log'!$E$6:$E$305,$N220)="","",INDEX('Deadline Log'!$E$6:$E$305,$N220)))</f>
        <v/>
      </c>
      <c r="I220" s="11">
        <f>IF($N220="","",IF(INDEX('Deadline Log'!$F$6:$F$305,$N220)="","",INDEX('Deadline Log'!$F$6:$F$305,$N220)))</f>
        <v/>
      </c>
      <c r="J220" s="11">
        <f>IF($N220="","",IF(INDEX('Deadline Log'!$L$6:$L$305,$N220)="","",INDEX('Deadline Log'!$L$6:$L$305,$N220)))</f>
        <v/>
      </c>
      <c r="K220" s="11">
        <f>IF($N220="","",IF(INDEX('Deadline Log'!$M$6:$M$305,$N220)="","",INDEX('Deadline Log'!$M$6:$M$305,$N220)))</f>
        <v/>
      </c>
      <c r="L220" s="11">
        <f>IF($N220="","",IF(INDEX('Deadline Log'!$O$6:$O$305,$N220)="","",INDEX('Deadline Log'!$O$6:$O$305,$N220)))</f>
        <v/>
      </c>
      <c r="M220" s="12">
        <f>IF(A220="","",SMALL('Deadline Log'!$R$6:$R$305,A220))</f>
        <v/>
      </c>
      <c r="N220" s="9">
        <f>IF(M220="","",MATCH(M220,'Deadline Log'!$R$6:$R$305,0))</f>
        <v/>
      </c>
    </row>
    <row r="221">
      <c r="A221" s="13">
        <f>IF(ROW()-ROW($A$5)&gt;$C$3,"",ROW()-ROW($A$5))</f>
        <v/>
      </c>
      <c r="B221" s="17">
        <f>IF($N221="","",IF(INDEX('Deadline Log'!$G$6:$G$305,$N221)="","",INDEX('Deadline Log'!$G$6:$G$305,$N221)))</f>
        <v/>
      </c>
      <c r="C221" s="11">
        <f>IF($N221="","",INDEX('Deadline Log'!$K$6:$K$305,$N221))</f>
        <v/>
      </c>
      <c r="D221" s="9">
        <f>IF($N221="","",INDEX('Deadline Log'!$J$6:$J$305,$N221))</f>
        <v/>
      </c>
      <c r="E221" s="11">
        <f>IF($N221="","",IF(INDEX('Deadline Log'!$A$6:$A$305,$N221)="","",INDEX('Deadline Log'!$A$6:$A$305,$N221)))</f>
        <v/>
      </c>
      <c r="F221" s="11">
        <f>IF($N221="","",IF(INDEX('Deadline Log'!$B$6:$B$305,$N221)="","",INDEX('Deadline Log'!$B$6:$B$305,$N221)))</f>
        <v/>
      </c>
      <c r="G221" s="11">
        <f>IF($N221="","",IF(INDEX('Deadline Log'!$D$6:$D$305,$N221)="","",INDEX('Deadline Log'!$D$6:$D$305,$N221)))</f>
        <v/>
      </c>
      <c r="H221" s="17">
        <f>IF($N221="","",IF(INDEX('Deadline Log'!$E$6:$E$305,$N221)="","",INDEX('Deadline Log'!$E$6:$E$305,$N221)))</f>
        <v/>
      </c>
      <c r="I221" s="11">
        <f>IF($N221="","",IF(INDEX('Deadline Log'!$F$6:$F$305,$N221)="","",INDEX('Deadline Log'!$F$6:$F$305,$N221)))</f>
        <v/>
      </c>
      <c r="J221" s="11">
        <f>IF($N221="","",IF(INDEX('Deadline Log'!$L$6:$L$305,$N221)="","",INDEX('Deadline Log'!$L$6:$L$305,$N221)))</f>
        <v/>
      </c>
      <c r="K221" s="11">
        <f>IF($N221="","",IF(INDEX('Deadline Log'!$M$6:$M$305,$N221)="","",INDEX('Deadline Log'!$M$6:$M$305,$N221)))</f>
        <v/>
      </c>
      <c r="L221" s="11">
        <f>IF($N221="","",IF(INDEX('Deadline Log'!$O$6:$O$305,$N221)="","",INDEX('Deadline Log'!$O$6:$O$305,$N221)))</f>
        <v/>
      </c>
      <c r="M221" s="12">
        <f>IF(A221="","",SMALL('Deadline Log'!$R$6:$R$305,A221))</f>
        <v/>
      </c>
      <c r="N221" s="9">
        <f>IF(M221="","",MATCH(M221,'Deadline Log'!$R$6:$R$305,0))</f>
        <v/>
      </c>
    </row>
    <row r="222">
      <c r="A222" s="13">
        <f>IF(ROW()-ROW($A$5)&gt;$C$3,"",ROW()-ROW($A$5))</f>
        <v/>
      </c>
      <c r="B222" s="17">
        <f>IF($N222="","",IF(INDEX('Deadline Log'!$G$6:$G$305,$N222)="","",INDEX('Deadline Log'!$G$6:$G$305,$N222)))</f>
        <v/>
      </c>
      <c r="C222" s="11">
        <f>IF($N222="","",INDEX('Deadline Log'!$K$6:$K$305,$N222))</f>
        <v/>
      </c>
      <c r="D222" s="9">
        <f>IF($N222="","",INDEX('Deadline Log'!$J$6:$J$305,$N222))</f>
        <v/>
      </c>
      <c r="E222" s="11">
        <f>IF($N222="","",IF(INDEX('Deadline Log'!$A$6:$A$305,$N222)="","",INDEX('Deadline Log'!$A$6:$A$305,$N222)))</f>
        <v/>
      </c>
      <c r="F222" s="11">
        <f>IF($N222="","",IF(INDEX('Deadline Log'!$B$6:$B$305,$N222)="","",INDEX('Deadline Log'!$B$6:$B$305,$N222)))</f>
        <v/>
      </c>
      <c r="G222" s="11">
        <f>IF($N222="","",IF(INDEX('Deadline Log'!$D$6:$D$305,$N222)="","",INDEX('Deadline Log'!$D$6:$D$305,$N222)))</f>
        <v/>
      </c>
      <c r="H222" s="17">
        <f>IF($N222="","",IF(INDEX('Deadline Log'!$E$6:$E$305,$N222)="","",INDEX('Deadline Log'!$E$6:$E$305,$N222)))</f>
        <v/>
      </c>
      <c r="I222" s="11">
        <f>IF($N222="","",IF(INDEX('Deadline Log'!$F$6:$F$305,$N222)="","",INDEX('Deadline Log'!$F$6:$F$305,$N222)))</f>
        <v/>
      </c>
      <c r="J222" s="11">
        <f>IF($N222="","",IF(INDEX('Deadline Log'!$L$6:$L$305,$N222)="","",INDEX('Deadline Log'!$L$6:$L$305,$N222)))</f>
        <v/>
      </c>
      <c r="K222" s="11">
        <f>IF($N222="","",IF(INDEX('Deadline Log'!$M$6:$M$305,$N222)="","",INDEX('Deadline Log'!$M$6:$M$305,$N222)))</f>
        <v/>
      </c>
      <c r="L222" s="11">
        <f>IF($N222="","",IF(INDEX('Deadline Log'!$O$6:$O$305,$N222)="","",INDEX('Deadline Log'!$O$6:$O$305,$N222)))</f>
        <v/>
      </c>
      <c r="M222" s="12">
        <f>IF(A222="","",SMALL('Deadline Log'!$R$6:$R$305,A222))</f>
        <v/>
      </c>
      <c r="N222" s="9">
        <f>IF(M222="","",MATCH(M222,'Deadline Log'!$R$6:$R$305,0))</f>
        <v/>
      </c>
    </row>
    <row r="223">
      <c r="A223" s="13">
        <f>IF(ROW()-ROW($A$5)&gt;$C$3,"",ROW()-ROW($A$5))</f>
        <v/>
      </c>
      <c r="B223" s="17">
        <f>IF($N223="","",IF(INDEX('Deadline Log'!$G$6:$G$305,$N223)="","",INDEX('Deadline Log'!$G$6:$G$305,$N223)))</f>
        <v/>
      </c>
      <c r="C223" s="11">
        <f>IF($N223="","",INDEX('Deadline Log'!$K$6:$K$305,$N223))</f>
        <v/>
      </c>
      <c r="D223" s="9">
        <f>IF($N223="","",INDEX('Deadline Log'!$J$6:$J$305,$N223))</f>
        <v/>
      </c>
      <c r="E223" s="11">
        <f>IF($N223="","",IF(INDEX('Deadline Log'!$A$6:$A$305,$N223)="","",INDEX('Deadline Log'!$A$6:$A$305,$N223)))</f>
        <v/>
      </c>
      <c r="F223" s="11">
        <f>IF($N223="","",IF(INDEX('Deadline Log'!$B$6:$B$305,$N223)="","",INDEX('Deadline Log'!$B$6:$B$305,$N223)))</f>
        <v/>
      </c>
      <c r="G223" s="11">
        <f>IF($N223="","",IF(INDEX('Deadline Log'!$D$6:$D$305,$N223)="","",INDEX('Deadline Log'!$D$6:$D$305,$N223)))</f>
        <v/>
      </c>
      <c r="H223" s="17">
        <f>IF($N223="","",IF(INDEX('Deadline Log'!$E$6:$E$305,$N223)="","",INDEX('Deadline Log'!$E$6:$E$305,$N223)))</f>
        <v/>
      </c>
      <c r="I223" s="11">
        <f>IF($N223="","",IF(INDEX('Deadline Log'!$F$6:$F$305,$N223)="","",INDEX('Deadline Log'!$F$6:$F$305,$N223)))</f>
        <v/>
      </c>
      <c r="J223" s="11">
        <f>IF($N223="","",IF(INDEX('Deadline Log'!$L$6:$L$305,$N223)="","",INDEX('Deadline Log'!$L$6:$L$305,$N223)))</f>
        <v/>
      </c>
      <c r="K223" s="11">
        <f>IF($N223="","",IF(INDEX('Deadline Log'!$M$6:$M$305,$N223)="","",INDEX('Deadline Log'!$M$6:$M$305,$N223)))</f>
        <v/>
      </c>
      <c r="L223" s="11">
        <f>IF($N223="","",IF(INDEX('Deadline Log'!$O$6:$O$305,$N223)="","",INDEX('Deadline Log'!$O$6:$O$305,$N223)))</f>
        <v/>
      </c>
      <c r="M223" s="12">
        <f>IF(A223="","",SMALL('Deadline Log'!$R$6:$R$305,A223))</f>
        <v/>
      </c>
      <c r="N223" s="9">
        <f>IF(M223="","",MATCH(M223,'Deadline Log'!$R$6:$R$305,0))</f>
        <v/>
      </c>
    </row>
    <row r="224">
      <c r="A224" s="13">
        <f>IF(ROW()-ROW($A$5)&gt;$C$3,"",ROW()-ROW($A$5))</f>
        <v/>
      </c>
      <c r="B224" s="17">
        <f>IF($N224="","",IF(INDEX('Deadline Log'!$G$6:$G$305,$N224)="","",INDEX('Deadline Log'!$G$6:$G$305,$N224)))</f>
        <v/>
      </c>
      <c r="C224" s="11">
        <f>IF($N224="","",INDEX('Deadline Log'!$K$6:$K$305,$N224))</f>
        <v/>
      </c>
      <c r="D224" s="9">
        <f>IF($N224="","",INDEX('Deadline Log'!$J$6:$J$305,$N224))</f>
        <v/>
      </c>
      <c r="E224" s="11">
        <f>IF($N224="","",IF(INDEX('Deadline Log'!$A$6:$A$305,$N224)="","",INDEX('Deadline Log'!$A$6:$A$305,$N224)))</f>
        <v/>
      </c>
      <c r="F224" s="11">
        <f>IF($N224="","",IF(INDEX('Deadline Log'!$B$6:$B$305,$N224)="","",INDEX('Deadline Log'!$B$6:$B$305,$N224)))</f>
        <v/>
      </c>
      <c r="G224" s="11">
        <f>IF($N224="","",IF(INDEX('Deadline Log'!$D$6:$D$305,$N224)="","",INDEX('Deadline Log'!$D$6:$D$305,$N224)))</f>
        <v/>
      </c>
      <c r="H224" s="17">
        <f>IF($N224="","",IF(INDEX('Deadline Log'!$E$6:$E$305,$N224)="","",INDEX('Deadline Log'!$E$6:$E$305,$N224)))</f>
        <v/>
      </c>
      <c r="I224" s="11">
        <f>IF($N224="","",IF(INDEX('Deadline Log'!$F$6:$F$305,$N224)="","",INDEX('Deadline Log'!$F$6:$F$305,$N224)))</f>
        <v/>
      </c>
      <c r="J224" s="11">
        <f>IF($N224="","",IF(INDEX('Deadline Log'!$L$6:$L$305,$N224)="","",INDEX('Deadline Log'!$L$6:$L$305,$N224)))</f>
        <v/>
      </c>
      <c r="K224" s="11">
        <f>IF($N224="","",IF(INDEX('Deadline Log'!$M$6:$M$305,$N224)="","",INDEX('Deadline Log'!$M$6:$M$305,$N224)))</f>
        <v/>
      </c>
      <c r="L224" s="11">
        <f>IF($N224="","",IF(INDEX('Deadline Log'!$O$6:$O$305,$N224)="","",INDEX('Deadline Log'!$O$6:$O$305,$N224)))</f>
        <v/>
      </c>
      <c r="M224" s="12">
        <f>IF(A224="","",SMALL('Deadline Log'!$R$6:$R$305,A224))</f>
        <v/>
      </c>
      <c r="N224" s="9">
        <f>IF(M224="","",MATCH(M224,'Deadline Log'!$R$6:$R$305,0))</f>
        <v/>
      </c>
    </row>
    <row r="225">
      <c r="A225" s="13">
        <f>IF(ROW()-ROW($A$5)&gt;$C$3,"",ROW()-ROW($A$5))</f>
        <v/>
      </c>
      <c r="B225" s="17">
        <f>IF($N225="","",IF(INDEX('Deadline Log'!$G$6:$G$305,$N225)="","",INDEX('Deadline Log'!$G$6:$G$305,$N225)))</f>
        <v/>
      </c>
      <c r="C225" s="11">
        <f>IF($N225="","",INDEX('Deadline Log'!$K$6:$K$305,$N225))</f>
        <v/>
      </c>
      <c r="D225" s="9">
        <f>IF($N225="","",INDEX('Deadline Log'!$J$6:$J$305,$N225))</f>
        <v/>
      </c>
      <c r="E225" s="11">
        <f>IF($N225="","",IF(INDEX('Deadline Log'!$A$6:$A$305,$N225)="","",INDEX('Deadline Log'!$A$6:$A$305,$N225)))</f>
        <v/>
      </c>
      <c r="F225" s="11">
        <f>IF($N225="","",IF(INDEX('Deadline Log'!$B$6:$B$305,$N225)="","",INDEX('Deadline Log'!$B$6:$B$305,$N225)))</f>
        <v/>
      </c>
      <c r="G225" s="11">
        <f>IF($N225="","",IF(INDEX('Deadline Log'!$D$6:$D$305,$N225)="","",INDEX('Deadline Log'!$D$6:$D$305,$N225)))</f>
        <v/>
      </c>
      <c r="H225" s="17">
        <f>IF($N225="","",IF(INDEX('Deadline Log'!$E$6:$E$305,$N225)="","",INDEX('Deadline Log'!$E$6:$E$305,$N225)))</f>
        <v/>
      </c>
      <c r="I225" s="11">
        <f>IF($N225="","",IF(INDEX('Deadline Log'!$F$6:$F$305,$N225)="","",INDEX('Deadline Log'!$F$6:$F$305,$N225)))</f>
        <v/>
      </c>
      <c r="J225" s="11">
        <f>IF($N225="","",IF(INDEX('Deadline Log'!$L$6:$L$305,$N225)="","",INDEX('Deadline Log'!$L$6:$L$305,$N225)))</f>
        <v/>
      </c>
      <c r="K225" s="11">
        <f>IF($N225="","",IF(INDEX('Deadline Log'!$M$6:$M$305,$N225)="","",INDEX('Deadline Log'!$M$6:$M$305,$N225)))</f>
        <v/>
      </c>
      <c r="L225" s="11">
        <f>IF($N225="","",IF(INDEX('Deadline Log'!$O$6:$O$305,$N225)="","",INDEX('Deadline Log'!$O$6:$O$305,$N225)))</f>
        <v/>
      </c>
      <c r="M225" s="12">
        <f>IF(A225="","",SMALL('Deadline Log'!$R$6:$R$305,A225))</f>
        <v/>
      </c>
      <c r="N225" s="9">
        <f>IF(M225="","",MATCH(M225,'Deadline Log'!$R$6:$R$305,0))</f>
        <v/>
      </c>
    </row>
    <row r="226">
      <c r="A226" s="13">
        <f>IF(ROW()-ROW($A$5)&gt;$C$3,"",ROW()-ROW($A$5))</f>
        <v/>
      </c>
      <c r="B226" s="17">
        <f>IF($N226="","",IF(INDEX('Deadline Log'!$G$6:$G$305,$N226)="","",INDEX('Deadline Log'!$G$6:$G$305,$N226)))</f>
        <v/>
      </c>
      <c r="C226" s="11">
        <f>IF($N226="","",INDEX('Deadline Log'!$K$6:$K$305,$N226))</f>
        <v/>
      </c>
      <c r="D226" s="9">
        <f>IF($N226="","",INDEX('Deadline Log'!$J$6:$J$305,$N226))</f>
        <v/>
      </c>
      <c r="E226" s="11">
        <f>IF($N226="","",IF(INDEX('Deadline Log'!$A$6:$A$305,$N226)="","",INDEX('Deadline Log'!$A$6:$A$305,$N226)))</f>
        <v/>
      </c>
      <c r="F226" s="11">
        <f>IF($N226="","",IF(INDEX('Deadline Log'!$B$6:$B$305,$N226)="","",INDEX('Deadline Log'!$B$6:$B$305,$N226)))</f>
        <v/>
      </c>
      <c r="G226" s="11">
        <f>IF($N226="","",IF(INDEX('Deadline Log'!$D$6:$D$305,$N226)="","",INDEX('Deadline Log'!$D$6:$D$305,$N226)))</f>
        <v/>
      </c>
      <c r="H226" s="17">
        <f>IF($N226="","",IF(INDEX('Deadline Log'!$E$6:$E$305,$N226)="","",INDEX('Deadline Log'!$E$6:$E$305,$N226)))</f>
        <v/>
      </c>
      <c r="I226" s="11">
        <f>IF($N226="","",IF(INDEX('Deadline Log'!$F$6:$F$305,$N226)="","",INDEX('Deadline Log'!$F$6:$F$305,$N226)))</f>
        <v/>
      </c>
      <c r="J226" s="11">
        <f>IF($N226="","",IF(INDEX('Deadline Log'!$L$6:$L$305,$N226)="","",INDEX('Deadline Log'!$L$6:$L$305,$N226)))</f>
        <v/>
      </c>
      <c r="K226" s="11">
        <f>IF($N226="","",IF(INDEX('Deadline Log'!$M$6:$M$305,$N226)="","",INDEX('Deadline Log'!$M$6:$M$305,$N226)))</f>
        <v/>
      </c>
      <c r="L226" s="11">
        <f>IF($N226="","",IF(INDEX('Deadline Log'!$O$6:$O$305,$N226)="","",INDEX('Deadline Log'!$O$6:$O$305,$N226)))</f>
        <v/>
      </c>
      <c r="M226" s="12">
        <f>IF(A226="","",SMALL('Deadline Log'!$R$6:$R$305,A226))</f>
        <v/>
      </c>
      <c r="N226" s="9">
        <f>IF(M226="","",MATCH(M226,'Deadline Log'!$R$6:$R$305,0))</f>
        <v/>
      </c>
    </row>
    <row r="227">
      <c r="A227" s="13">
        <f>IF(ROW()-ROW($A$5)&gt;$C$3,"",ROW()-ROW($A$5))</f>
        <v/>
      </c>
      <c r="B227" s="17">
        <f>IF($N227="","",IF(INDEX('Deadline Log'!$G$6:$G$305,$N227)="","",INDEX('Deadline Log'!$G$6:$G$305,$N227)))</f>
        <v/>
      </c>
      <c r="C227" s="11">
        <f>IF($N227="","",INDEX('Deadline Log'!$K$6:$K$305,$N227))</f>
        <v/>
      </c>
      <c r="D227" s="9">
        <f>IF($N227="","",INDEX('Deadline Log'!$J$6:$J$305,$N227))</f>
        <v/>
      </c>
      <c r="E227" s="11">
        <f>IF($N227="","",IF(INDEX('Deadline Log'!$A$6:$A$305,$N227)="","",INDEX('Deadline Log'!$A$6:$A$305,$N227)))</f>
        <v/>
      </c>
      <c r="F227" s="11">
        <f>IF($N227="","",IF(INDEX('Deadline Log'!$B$6:$B$305,$N227)="","",INDEX('Deadline Log'!$B$6:$B$305,$N227)))</f>
        <v/>
      </c>
      <c r="G227" s="11">
        <f>IF($N227="","",IF(INDEX('Deadline Log'!$D$6:$D$305,$N227)="","",INDEX('Deadline Log'!$D$6:$D$305,$N227)))</f>
        <v/>
      </c>
      <c r="H227" s="17">
        <f>IF($N227="","",IF(INDEX('Deadline Log'!$E$6:$E$305,$N227)="","",INDEX('Deadline Log'!$E$6:$E$305,$N227)))</f>
        <v/>
      </c>
      <c r="I227" s="11">
        <f>IF($N227="","",IF(INDEX('Deadline Log'!$F$6:$F$305,$N227)="","",INDEX('Deadline Log'!$F$6:$F$305,$N227)))</f>
        <v/>
      </c>
      <c r="J227" s="11">
        <f>IF($N227="","",IF(INDEX('Deadline Log'!$L$6:$L$305,$N227)="","",INDEX('Deadline Log'!$L$6:$L$305,$N227)))</f>
        <v/>
      </c>
      <c r="K227" s="11">
        <f>IF($N227="","",IF(INDEX('Deadline Log'!$M$6:$M$305,$N227)="","",INDEX('Deadline Log'!$M$6:$M$305,$N227)))</f>
        <v/>
      </c>
      <c r="L227" s="11">
        <f>IF($N227="","",IF(INDEX('Deadline Log'!$O$6:$O$305,$N227)="","",INDEX('Deadline Log'!$O$6:$O$305,$N227)))</f>
        <v/>
      </c>
      <c r="M227" s="12">
        <f>IF(A227="","",SMALL('Deadline Log'!$R$6:$R$305,A227))</f>
        <v/>
      </c>
      <c r="N227" s="9">
        <f>IF(M227="","",MATCH(M227,'Deadline Log'!$R$6:$R$305,0))</f>
        <v/>
      </c>
    </row>
    <row r="228">
      <c r="A228" s="13">
        <f>IF(ROW()-ROW($A$5)&gt;$C$3,"",ROW()-ROW($A$5))</f>
        <v/>
      </c>
      <c r="B228" s="17">
        <f>IF($N228="","",IF(INDEX('Deadline Log'!$G$6:$G$305,$N228)="","",INDEX('Deadline Log'!$G$6:$G$305,$N228)))</f>
        <v/>
      </c>
      <c r="C228" s="11">
        <f>IF($N228="","",INDEX('Deadline Log'!$K$6:$K$305,$N228))</f>
        <v/>
      </c>
      <c r="D228" s="9">
        <f>IF($N228="","",INDEX('Deadline Log'!$J$6:$J$305,$N228))</f>
        <v/>
      </c>
      <c r="E228" s="11">
        <f>IF($N228="","",IF(INDEX('Deadline Log'!$A$6:$A$305,$N228)="","",INDEX('Deadline Log'!$A$6:$A$305,$N228)))</f>
        <v/>
      </c>
      <c r="F228" s="11">
        <f>IF($N228="","",IF(INDEX('Deadline Log'!$B$6:$B$305,$N228)="","",INDEX('Deadline Log'!$B$6:$B$305,$N228)))</f>
        <v/>
      </c>
      <c r="G228" s="11">
        <f>IF($N228="","",IF(INDEX('Deadline Log'!$D$6:$D$305,$N228)="","",INDEX('Deadline Log'!$D$6:$D$305,$N228)))</f>
        <v/>
      </c>
      <c r="H228" s="17">
        <f>IF($N228="","",IF(INDEX('Deadline Log'!$E$6:$E$305,$N228)="","",INDEX('Deadline Log'!$E$6:$E$305,$N228)))</f>
        <v/>
      </c>
      <c r="I228" s="11">
        <f>IF($N228="","",IF(INDEX('Deadline Log'!$F$6:$F$305,$N228)="","",INDEX('Deadline Log'!$F$6:$F$305,$N228)))</f>
        <v/>
      </c>
      <c r="J228" s="11">
        <f>IF($N228="","",IF(INDEX('Deadline Log'!$L$6:$L$305,$N228)="","",INDEX('Deadline Log'!$L$6:$L$305,$N228)))</f>
        <v/>
      </c>
      <c r="K228" s="11">
        <f>IF($N228="","",IF(INDEX('Deadline Log'!$M$6:$M$305,$N228)="","",INDEX('Deadline Log'!$M$6:$M$305,$N228)))</f>
        <v/>
      </c>
      <c r="L228" s="11">
        <f>IF($N228="","",IF(INDEX('Deadline Log'!$O$6:$O$305,$N228)="","",INDEX('Deadline Log'!$O$6:$O$305,$N228)))</f>
        <v/>
      </c>
      <c r="M228" s="12">
        <f>IF(A228="","",SMALL('Deadline Log'!$R$6:$R$305,A228))</f>
        <v/>
      </c>
      <c r="N228" s="9">
        <f>IF(M228="","",MATCH(M228,'Deadline Log'!$R$6:$R$305,0))</f>
        <v/>
      </c>
    </row>
    <row r="229">
      <c r="A229" s="13">
        <f>IF(ROW()-ROW($A$5)&gt;$C$3,"",ROW()-ROW($A$5))</f>
        <v/>
      </c>
      <c r="B229" s="17">
        <f>IF($N229="","",IF(INDEX('Deadline Log'!$G$6:$G$305,$N229)="","",INDEX('Deadline Log'!$G$6:$G$305,$N229)))</f>
        <v/>
      </c>
      <c r="C229" s="11">
        <f>IF($N229="","",INDEX('Deadline Log'!$K$6:$K$305,$N229))</f>
        <v/>
      </c>
      <c r="D229" s="9">
        <f>IF($N229="","",INDEX('Deadline Log'!$J$6:$J$305,$N229))</f>
        <v/>
      </c>
      <c r="E229" s="11">
        <f>IF($N229="","",IF(INDEX('Deadline Log'!$A$6:$A$305,$N229)="","",INDEX('Deadline Log'!$A$6:$A$305,$N229)))</f>
        <v/>
      </c>
      <c r="F229" s="11">
        <f>IF($N229="","",IF(INDEX('Deadline Log'!$B$6:$B$305,$N229)="","",INDEX('Deadline Log'!$B$6:$B$305,$N229)))</f>
        <v/>
      </c>
      <c r="G229" s="11">
        <f>IF($N229="","",IF(INDEX('Deadline Log'!$D$6:$D$305,$N229)="","",INDEX('Deadline Log'!$D$6:$D$305,$N229)))</f>
        <v/>
      </c>
      <c r="H229" s="17">
        <f>IF($N229="","",IF(INDEX('Deadline Log'!$E$6:$E$305,$N229)="","",INDEX('Deadline Log'!$E$6:$E$305,$N229)))</f>
        <v/>
      </c>
      <c r="I229" s="11">
        <f>IF($N229="","",IF(INDEX('Deadline Log'!$F$6:$F$305,$N229)="","",INDEX('Deadline Log'!$F$6:$F$305,$N229)))</f>
        <v/>
      </c>
      <c r="J229" s="11">
        <f>IF($N229="","",IF(INDEX('Deadline Log'!$L$6:$L$305,$N229)="","",INDEX('Deadline Log'!$L$6:$L$305,$N229)))</f>
        <v/>
      </c>
      <c r="K229" s="11">
        <f>IF($N229="","",IF(INDEX('Deadline Log'!$M$6:$M$305,$N229)="","",INDEX('Deadline Log'!$M$6:$M$305,$N229)))</f>
        <v/>
      </c>
      <c r="L229" s="11">
        <f>IF($N229="","",IF(INDEX('Deadline Log'!$O$6:$O$305,$N229)="","",INDEX('Deadline Log'!$O$6:$O$305,$N229)))</f>
        <v/>
      </c>
      <c r="M229" s="12">
        <f>IF(A229="","",SMALL('Deadline Log'!$R$6:$R$305,A229))</f>
        <v/>
      </c>
      <c r="N229" s="9">
        <f>IF(M229="","",MATCH(M229,'Deadline Log'!$R$6:$R$305,0))</f>
        <v/>
      </c>
    </row>
    <row r="230">
      <c r="A230" s="13">
        <f>IF(ROW()-ROW($A$5)&gt;$C$3,"",ROW()-ROW($A$5))</f>
        <v/>
      </c>
      <c r="B230" s="17">
        <f>IF($N230="","",IF(INDEX('Deadline Log'!$G$6:$G$305,$N230)="","",INDEX('Deadline Log'!$G$6:$G$305,$N230)))</f>
        <v/>
      </c>
      <c r="C230" s="11">
        <f>IF($N230="","",INDEX('Deadline Log'!$K$6:$K$305,$N230))</f>
        <v/>
      </c>
      <c r="D230" s="9">
        <f>IF($N230="","",INDEX('Deadline Log'!$J$6:$J$305,$N230))</f>
        <v/>
      </c>
      <c r="E230" s="11">
        <f>IF($N230="","",IF(INDEX('Deadline Log'!$A$6:$A$305,$N230)="","",INDEX('Deadline Log'!$A$6:$A$305,$N230)))</f>
        <v/>
      </c>
      <c r="F230" s="11">
        <f>IF($N230="","",IF(INDEX('Deadline Log'!$B$6:$B$305,$N230)="","",INDEX('Deadline Log'!$B$6:$B$305,$N230)))</f>
        <v/>
      </c>
      <c r="G230" s="11">
        <f>IF($N230="","",IF(INDEX('Deadline Log'!$D$6:$D$305,$N230)="","",INDEX('Deadline Log'!$D$6:$D$305,$N230)))</f>
        <v/>
      </c>
      <c r="H230" s="17">
        <f>IF($N230="","",IF(INDEX('Deadline Log'!$E$6:$E$305,$N230)="","",INDEX('Deadline Log'!$E$6:$E$305,$N230)))</f>
        <v/>
      </c>
      <c r="I230" s="11">
        <f>IF($N230="","",IF(INDEX('Deadline Log'!$F$6:$F$305,$N230)="","",INDEX('Deadline Log'!$F$6:$F$305,$N230)))</f>
        <v/>
      </c>
      <c r="J230" s="11">
        <f>IF($N230="","",IF(INDEX('Deadline Log'!$L$6:$L$305,$N230)="","",INDEX('Deadline Log'!$L$6:$L$305,$N230)))</f>
        <v/>
      </c>
      <c r="K230" s="11">
        <f>IF($N230="","",IF(INDEX('Deadline Log'!$M$6:$M$305,$N230)="","",INDEX('Deadline Log'!$M$6:$M$305,$N230)))</f>
        <v/>
      </c>
      <c r="L230" s="11">
        <f>IF($N230="","",IF(INDEX('Deadline Log'!$O$6:$O$305,$N230)="","",INDEX('Deadline Log'!$O$6:$O$305,$N230)))</f>
        <v/>
      </c>
      <c r="M230" s="12">
        <f>IF(A230="","",SMALL('Deadline Log'!$R$6:$R$305,A230))</f>
        <v/>
      </c>
      <c r="N230" s="9">
        <f>IF(M230="","",MATCH(M230,'Deadline Log'!$R$6:$R$305,0))</f>
        <v/>
      </c>
    </row>
    <row r="231">
      <c r="A231" s="13">
        <f>IF(ROW()-ROW($A$5)&gt;$C$3,"",ROW()-ROW($A$5))</f>
        <v/>
      </c>
      <c r="B231" s="17">
        <f>IF($N231="","",IF(INDEX('Deadline Log'!$G$6:$G$305,$N231)="","",INDEX('Deadline Log'!$G$6:$G$305,$N231)))</f>
        <v/>
      </c>
      <c r="C231" s="11">
        <f>IF($N231="","",INDEX('Deadline Log'!$K$6:$K$305,$N231))</f>
        <v/>
      </c>
      <c r="D231" s="9">
        <f>IF($N231="","",INDEX('Deadline Log'!$J$6:$J$305,$N231))</f>
        <v/>
      </c>
      <c r="E231" s="11">
        <f>IF($N231="","",IF(INDEX('Deadline Log'!$A$6:$A$305,$N231)="","",INDEX('Deadline Log'!$A$6:$A$305,$N231)))</f>
        <v/>
      </c>
      <c r="F231" s="11">
        <f>IF($N231="","",IF(INDEX('Deadline Log'!$B$6:$B$305,$N231)="","",INDEX('Deadline Log'!$B$6:$B$305,$N231)))</f>
        <v/>
      </c>
      <c r="G231" s="11">
        <f>IF($N231="","",IF(INDEX('Deadline Log'!$D$6:$D$305,$N231)="","",INDEX('Deadline Log'!$D$6:$D$305,$N231)))</f>
        <v/>
      </c>
      <c r="H231" s="17">
        <f>IF($N231="","",IF(INDEX('Deadline Log'!$E$6:$E$305,$N231)="","",INDEX('Deadline Log'!$E$6:$E$305,$N231)))</f>
        <v/>
      </c>
      <c r="I231" s="11">
        <f>IF($N231="","",IF(INDEX('Deadline Log'!$F$6:$F$305,$N231)="","",INDEX('Deadline Log'!$F$6:$F$305,$N231)))</f>
        <v/>
      </c>
      <c r="J231" s="11">
        <f>IF($N231="","",IF(INDEX('Deadline Log'!$L$6:$L$305,$N231)="","",INDEX('Deadline Log'!$L$6:$L$305,$N231)))</f>
        <v/>
      </c>
      <c r="K231" s="11">
        <f>IF($N231="","",IF(INDEX('Deadline Log'!$M$6:$M$305,$N231)="","",INDEX('Deadline Log'!$M$6:$M$305,$N231)))</f>
        <v/>
      </c>
      <c r="L231" s="11">
        <f>IF($N231="","",IF(INDEX('Deadline Log'!$O$6:$O$305,$N231)="","",INDEX('Deadline Log'!$O$6:$O$305,$N231)))</f>
        <v/>
      </c>
      <c r="M231" s="12">
        <f>IF(A231="","",SMALL('Deadline Log'!$R$6:$R$305,A231))</f>
        <v/>
      </c>
      <c r="N231" s="9">
        <f>IF(M231="","",MATCH(M231,'Deadline Log'!$R$6:$R$305,0))</f>
        <v/>
      </c>
    </row>
    <row r="232">
      <c r="A232" s="13">
        <f>IF(ROW()-ROW($A$5)&gt;$C$3,"",ROW()-ROW($A$5))</f>
        <v/>
      </c>
      <c r="B232" s="17">
        <f>IF($N232="","",IF(INDEX('Deadline Log'!$G$6:$G$305,$N232)="","",INDEX('Deadline Log'!$G$6:$G$305,$N232)))</f>
        <v/>
      </c>
      <c r="C232" s="11">
        <f>IF($N232="","",INDEX('Deadline Log'!$K$6:$K$305,$N232))</f>
        <v/>
      </c>
      <c r="D232" s="9">
        <f>IF($N232="","",INDEX('Deadline Log'!$J$6:$J$305,$N232))</f>
        <v/>
      </c>
      <c r="E232" s="11">
        <f>IF($N232="","",IF(INDEX('Deadline Log'!$A$6:$A$305,$N232)="","",INDEX('Deadline Log'!$A$6:$A$305,$N232)))</f>
        <v/>
      </c>
      <c r="F232" s="11">
        <f>IF($N232="","",IF(INDEX('Deadline Log'!$B$6:$B$305,$N232)="","",INDEX('Deadline Log'!$B$6:$B$305,$N232)))</f>
        <v/>
      </c>
      <c r="G232" s="11">
        <f>IF($N232="","",IF(INDEX('Deadline Log'!$D$6:$D$305,$N232)="","",INDEX('Deadline Log'!$D$6:$D$305,$N232)))</f>
        <v/>
      </c>
      <c r="H232" s="17">
        <f>IF($N232="","",IF(INDEX('Deadline Log'!$E$6:$E$305,$N232)="","",INDEX('Deadline Log'!$E$6:$E$305,$N232)))</f>
        <v/>
      </c>
      <c r="I232" s="11">
        <f>IF($N232="","",IF(INDEX('Deadline Log'!$F$6:$F$305,$N232)="","",INDEX('Deadline Log'!$F$6:$F$305,$N232)))</f>
        <v/>
      </c>
      <c r="J232" s="11">
        <f>IF($N232="","",IF(INDEX('Deadline Log'!$L$6:$L$305,$N232)="","",INDEX('Deadline Log'!$L$6:$L$305,$N232)))</f>
        <v/>
      </c>
      <c r="K232" s="11">
        <f>IF($N232="","",IF(INDEX('Deadline Log'!$M$6:$M$305,$N232)="","",INDEX('Deadline Log'!$M$6:$M$305,$N232)))</f>
        <v/>
      </c>
      <c r="L232" s="11">
        <f>IF($N232="","",IF(INDEX('Deadline Log'!$O$6:$O$305,$N232)="","",INDEX('Deadline Log'!$O$6:$O$305,$N232)))</f>
        <v/>
      </c>
      <c r="M232" s="12">
        <f>IF(A232="","",SMALL('Deadline Log'!$R$6:$R$305,A232))</f>
        <v/>
      </c>
      <c r="N232" s="9">
        <f>IF(M232="","",MATCH(M232,'Deadline Log'!$R$6:$R$305,0))</f>
        <v/>
      </c>
    </row>
    <row r="233">
      <c r="A233" s="13">
        <f>IF(ROW()-ROW($A$5)&gt;$C$3,"",ROW()-ROW($A$5))</f>
        <v/>
      </c>
      <c r="B233" s="17">
        <f>IF($N233="","",IF(INDEX('Deadline Log'!$G$6:$G$305,$N233)="","",INDEX('Deadline Log'!$G$6:$G$305,$N233)))</f>
        <v/>
      </c>
      <c r="C233" s="11">
        <f>IF($N233="","",INDEX('Deadline Log'!$K$6:$K$305,$N233))</f>
        <v/>
      </c>
      <c r="D233" s="9">
        <f>IF($N233="","",INDEX('Deadline Log'!$J$6:$J$305,$N233))</f>
        <v/>
      </c>
      <c r="E233" s="11">
        <f>IF($N233="","",IF(INDEX('Deadline Log'!$A$6:$A$305,$N233)="","",INDEX('Deadline Log'!$A$6:$A$305,$N233)))</f>
        <v/>
      </c>
      <c r="F233" s="11">
        <f>IF($N233="","",IF(INDEX('Deadline Log'!$B$6:$B$305,$N233)="","",INDEX('Deadline Log'!$B$6:$B$305,$N233)))</f>
        <v/>
      </c>
      <c r="G233" s="11">
        <f>IF($N233="","",IF(INDEX('Deadline Log'!$D$6:$D$305,$N233)="","",INDEX('Deadline Log'!$D$6:$D$305,$N233)))</f>
        <v/>
      </c>
      <c r="H233" s="17">
        <f>IF($N233="","",IF(INDEX('Deadline Log'!$E$6:$E$305,$N233)="","",INDEX('Deadline Log'!$E$6:$E$305,$N233)))</f>
        <v/>
      </c>
      <c r="I233" s="11">
        <f>IF($N233="","",IF(INDEX('Deadline Log'!$F$6:$F$305,$N233)="","",INDEX('Deadline Log'!$F$6:$F$305,$N233)))</f>
        <v/>
      </c>
      <c r="J233" s="11">
        <f>IF($N233="","",IF(INDEX('Deadline Log'!$L$6:$L$305,$N233)="","",INDEX('Deadline Log'!$L$6:$L$305,$N233)))</f>
        <v/>
      </c>
      <c r="K233" s="11">
        <f>IF($N233="","",IF(INDEX('Deadline Log'!$M$6:$M$305,$N233)="","",INDEX('Deadline Log'!$M$6:$M$305,$N233)))</f>
        <v/>
      </c>
      <c r="L233" s="11">
        <f>IF($N233="","",IF(INDEX('Deadline Log'!$O$6:$O$305,$N233)="","",INDEX('Deadline Log'!$O$6:$O$305,$N233)))</f>
        <v/>
      </c>
      <c r="M233" s="12">
        <f>IF(A233="","",SMALL('Deadline Log'!$R$6:$R$305,A233))</f>
        <v/>
      </c>
      <c r="N233" s="9">
        <f>IF(M233="","",MATCH(M233,'Deadline Log'!$R$6:$R$305,0))</f>
        <v/>
      </c>
    </row>
    <row r="234">
      <c r="A234" s="13">
        <f>IF(ROW()-ROW($A$5)&gt;$C$3,"",ROW()-ROW($A$5))</f>
        <v/>
      </c>
      <c r="B234" s="17">
        <f>IF($N234="","",IF(INDEX('Deadline Log'!$G$6:$G$305,$N234)="","",INDEX('Deadline Log'!$G$6:$G$305,$N234)))</f>
        <v/>
      </c>
      <c r="C234" s="11">
        <f>IF($N234="","",INDEX('Deadline Log'!$K$6:$K$305,$N234))</f>
        <v/>
      </c>
      <c r="D234" s="9">
        <f>IF($N234="","",INDEX('Deadline Log'!$J$6:$J$305,$N234))</f>
        <v/>
      </c>
      <c r="E234" s="11">
        <f>IF($N234="","",IF(INDEX('Deadline Log'!$A$6:$A$305,$N234)="","",INDEX('Deadline Log'!$A$6:$A$305,$N234)))</f>
        <v/>
      </c>
      <c r="F234" s="11">
        <f>IF($N234="","",IF(INDEX('Deadline Log'!$B$6:$B$305,$N234)="","",INDEX('Deadline Log'!$B$6:$B$305,$N234)))</f>
        <v/>
      </c>
      <c r="G234" s="11">
        <f>IF($N234="","",IF(INDEX('Deadline Log'!$D$6:$D$305,$N234)="","",INDEX('Deadline Log'!$D$6:$D$305,$N234)))</f>
        <v/>
      </c>
      <c r="H234" s="17">
        <f>IF($N234="","",IF(INDEX('Deadline Log'!$E$6:$E$305,$N234)="","",INDEX('Deadline Log'!$E$6:$E$305,$N234)))</f>
        <v/>
      </c>
      <c r="I234" s="11">
        <f>IF($N234="","",IF(INDEX('Deadline Log'!$F$6:$F$305,$N234)="","",INDEX('Deadline Log'!$F$6:$F$305,$N234)))</f>
        <v/>
      </c>
      <c r="J234" s="11">
        <f>IF($N234="","",IF(INDEX('Deadline Log'!$L$6:$L$305,$N234)="","",INDEX('Deadline Log'!$L$6:$L$305,$N234)))</f>
        <v/>
      </c>
      <c r="K234" s="11">
        <f>IF($N234="","",IF(INDEX('Deadline Log'!$M$6:$M$305,$N234)="","",INDEX('Deadline Log'!$M$6:$M$305,$N234)))</f>
        <v/>
      </c>
      <c r="L234" s="11">
        <f>IF($N234="","",IF(INDEX('Deadline Log'!$O$6:$O$305,$N234)="","",INDEX('Deadline Log'!$O$6:$O$305,$N234)))</f>
        <v/>
      </c>
      <c r="M234" s="12">
        <f>IF(A234="","",SMALL('Deadline Log'!$R$6:$R$305,A234))</f>
        <v/>
      </c>
      <c r="N234" s="9">
        <f>IF(M234="","",MATCH(M234,'Deadline Log'!$R$6:$R$305,0))</f>
        <v/>
      </c>
    </row>
    <row r="235">
      <c r="A235" s="13">
        <f>IF(ROW()-ROW($A$5)&gt;$C$3,"",ROW()-ROW($A$5))</f>
        <v/>
      </c>
      <c r="B235" s="17">
        <f>IF($N235="","",IF(INDEX('Deadline Log'!$G$6:$G$305,$N235)="","",INDEX('Deadline Log'!$G$6:$G$305,$N235)))</f>
        <v/>
      </c>
      <c r="C235" s="11">
        <f>IF($N235="","",INDEX('Deadline Log'!$K$6:$K$305,$N235))</f>
        <v/>
      </c>
      <c r="D235" s="9">
        <f>IF($N235="","",INDEX('Deadline Log'!$J$6:$J$305,$N235))</f>
        <v/>
      </c>
      <c r="E235" s="11">
        <f>IF($N235="","",IF(INDEX('Deadline Log'!$A$6:$A$305,$N235)="","",INDEX('Deadline Log'!$A$6:$A$305,$N235)))</f>
        <v/>
      </c>
      <c r="F235" s="11">
        <f>IF($N235="","",IF(INDEX('Deadline Log'!$B$6:$B$305,$N235)="","",INDEX('Deadline Log'!$B$6:$B$305,$N235)))</f>
        <v/>
      </c>
      <c r="G235" s="11">
        <f>IF($N235="","",IF(INDEX('Deadline Log'!$D$6:$D$305,$N235)="","",INDEX('Deadline Log'!$D$6:$D$305,$N235)))</f>
        <v/>
      </c>
      <c r="H235" s="17">
        <f>IF($N235="","",IF(INDEX('Deadline Log'!$E$6:$E$305,$N235)="","",INDEX('Deadline Log'!$E$6:$E$305,$N235)))</f>
        <v/>
      </c>
      <c r="I235" s="11">
        <f>IF($N235="","",IF(INDEX('Deadline Log'!$F$6:$F$305,$N235)="","",INDEX('Deadline Log'!$F$6:$F$305,$N235)))</f>
        <v/>
      </c>
      <c r="J235" s="11">
        <f>IF($N235="","",IF(INDEX('Deadline Log'!$L$6:$L$305,$N235)="","",INDEX('Deadline Log'!$L$6:$L$305,$N235)))</f>
        <v/>
      </c>
      <c r="K235" s="11">
        <f>IF($N235="","",IF(INDEX('Deadline Log'!$M$6:$M$305,$N235)="","",INDEX('Deadline Log'!$M$6:$M$305,$N235)))</f>
        <v/>
      </c>
      <c r="L235" s="11">
        <f>IF($N235="","",IF(INDEX('Deadline Log'!$O$6:$O$305,$N235)="","",INDEX('Deadline Log'!$O$6:$O$305,$N235)))</f>
        <v/>
      </c>
      <c r="M235" s="12">
        <f>IF(A235="","",SMALL('Deadline Log'!$R$6:$R$305,A235))</f>
        <v/>
      </c>
      <c r="N235" s="9">
        <f>IF(M235="","",MATCH(M235,'Deadline Log'!$R$6:$R$305,0))</f>
        <v/>
      </c>
    </row>
    <row r="236">
      <c r="A236" s="13">
        <f>IF(ROW()-ROW($A$5)&gt;$C$3,"",ROW()-ROW($A$5))</f>
        <v/>
      </c>
      <c r="B236" s="17">
        <f>IF($N236="","",IF(INDEX('Deadline Log'!$G$6:$G$305,$N236)="","",INDEX('Deadline Log'!$G$6:$G$305,$N236)))</f>
        <v/>
      </c>
      <c r="C236" s="11">
        <f>IF($N236="","",INDEX('Deadline Log'!$K$6:$K$305,$N236))</f>
        <v/>
      </c>
      <c r="D236" s="9">
        <f>IF($N236="","",INDEX('Deadline Log'!$J$6:$J$305,$N236))</f>
        <v/>
      </c>
      <c r="E236" s="11">
        <f>IF($N236="","",IF(INDEX('Deadline Log'!$A$6:$A$305,$N236)="","",INDEX('Deadline Log'!$A$6:$A$305,$N236)))</f>
        <v/>
      </c>
      <c r="F236" s="11">
        <f>IF($N236="","",IF(INDEX('Deadline Log'!$B$6:$B$305,$N236)="","",INDEX('Deadline Log'!$B$6:$B$305,$N236)))</f>
        <v/>
      </c>
      <c r="G236" s="11">
        <f>IF($N236="","",IF(INDEX('Deadline Log'!$D$6:$D$305,$N236)="","",INDEX('Deadline Log'!$D$6:$D$305,$N236)))</f>
        <v/>
      </c>
      <c r="H236" s="17">
        <f>IF($N236="","",IF(INDEX('Deadline Log'!$E$6:$E$305,$N236)="","",INDEX('Deadline Log'!$E$6:$E$305,$N236)))</f>
        <v/>
      </c>
      <c r="I236" s="11">
        <f>IF($N236="","",IF(INDEX('Deadline Log'!$F$6:$F$305,$N236)="","",INDEX('Deadline Log'!$F$6:$F$305,$N236)))</f>
        <v/>
      </c>
      <c r="J236" s="11">
        <f>IF($N236="","",IF(INDEX('Deadline Log'!$L$6:$L$305,$N236)="","",INDEX('Deadline Log'!$L$6:$L$305,$N236)))</f>
        <v/>
      </c>
      <c r="K236" s="11">
        <f>IF($N236="","",IF(INDEX('Deadline Log'!$M$6:$M$305,$N236)="","",INDEX('Deadline Log'!$M$6:$M$305,$N236)))</f>
        <v/>
      </c>
      <c r="L236" s="11">
        <f>IF($N236="","",IF(INDEX('Deadline Log'!$O$6:$O$305,$N236)="","",INDEX('Deadline Log'!$O$6:$O$305,$N236)))</f>
        <v/>
      </c>
      <c r="M236" s="12">
        <f>IF(A236="","",SMALL('Deadline Log'!$R$6:$R$305,A236))</f>
        <v/>
      </c>
      <c r="N236" s="9">
        <f>IF(M236="","",MATCH(M236,'Deadline Log'!$R$6:$R$305,0))</f>
        <v/>
      </c>
    </row>
    <row r="237">
      <c r="A237" s="13">
        <f>IF(ROW()-ROW($A$5)&gt;$C$3,"",ROW()-ROW($A$5))</f>
        <v/>
      </c>
      <c r="B237" s="17">
        <f>IF($N237="","",IF(INDEX('Deadline Log'!$G$6:$G$305,$N237)="","",INDEX('Deadline Log'!$G$6:$G$305,$N237)))</f>
        <v/>
      </c>
      <c r="C237" s="11">
        <f>IF($N237="","",INDEX('Deadline Log'!$K$6:$K$305,$N237))</f>
        <v/>
      </c>
      <c r="D237" s="9">
        <f>IF($N237="","",INDEX('Deadline Log'!$J$6:$J$305,$N237))</f>
        <v/>
      </c>
      <c r="E237" s="11">
        <f>IF($N237="","",IF(INDEX('Deadline Log'!$A$6:$A$305,$N237)="","",INDEX('Deadline Log'!$A$6:$A$305,$N237)))</f>
        <v/>
      </c>
      <c r="F237" s="11">
        <f>IF($N237="","",IF(INDEX('Deadline Log'!$B$6:$B$305,$N237)="","",INDEX('Deadline Log'!$B$6:$B$305,$N237)))</f>
        <v/>
      </c>
      <c r="G237" s="11">
        <f>IF($N237="","",IF(INDEX('Deadline Log'!$D$6:$D$305,$N237)="","",INDEX('Deadline Log'!$D$6:$D$305,$N237)))</f>
        <v/>
      </c>
      <c r="H237" s="17">
        <f>IF($N237="","",IF(INDEX('Deadline Log'!$E$6:$E$305,$N237)="","",INDEX('Deadline Log'!$E$6:$E$305,$N237)))</f>
        <v/>
      </c>
      <c r="I237" s="11">
        <f>IF($N237="","",IF(INDEX('Deadline Log'!$F$6:$F$305,$N237)="","",INDEX('Deadline Log'!$F$6:$F$305,$N237)))</f>
        <v/>
      </c>
      <c r="J237" s="11">
        <f>IF($N237="","",IF(INDEX('Deadline Log'!$L$6:$L$305,$N237)="","",INDEX('Deadline Log'!$L$6:$L$305,$N237)))</f>
        <v/>
      </c>
      <c r="K237" s="11">
        <f>IF($N237="","",IF(INDEX('Deadline Log'!$M$6:$M$305,$N237)="","",INDEX('Deadline Log'!$M$6:$M$305,$N237)))</f>
        <v/>
      </c>
      <c r="L237" s="11">
        <f>IF($N237="","",IF(INDEX('Deadline Log'!$O$6:$O$305,$N237)="","",INDEX('Deadline Log'!$O$6:$O$305,$N237)))</f>
        <v/>
      </c>
      <c r="M237" s="12">
        <f>IF(A237="","",SMALL('Deadline Log'!$R$6:$R$305,A237))</f>
        <v/>
      </c>
      <c r="N237" s="9">
        <f>IF(M237="","",MATCH(M237,'Deadline Log'!$R$6:$R$305,0))</f>
        <v/>
      </c>
    </row>
    <row r="238">
      <c r="A238" s="13">
        <f>IF(ROW()-ROW($A$5)&gt;$C$3,"",ROW()-ROW($A$5))</f>
        <v/>
      </c>
      <c r="B238" s="17">
        <f>IF($N238="","",IF(INDEX('Deadline Log'!$G$6:$G$305,$N238)="","",INDEX('Deadline Log'!$G$6:$G$305,$N238)))</f>
        <v/>
      </c>
      <c r="C238" s="11">
        <f>IF($N238="","",INDEX('Deadline Log'!$K$6:$K$305,$N238))</f>
        <v/>
      </c>
      <c r="D238" s="9">
        <f>IF($N238="","",INDEX('Deadline Log'!$J$6:$J$305,$N238))</f>
        <v/>
      </c>
      <c r="E238" s="11">
        <f>IF($N238="","",IF(INDEX('Deadline Log'!$A$6:$A$305,$N238)="","",INDEX('Deadline Log'!$A$6:$A$305,$N238)))</f>
        <v/>
      </c>
      <c r="F238" s="11">
        <f>IF($N238="","",IF(INDEX('Deadline Log'!$B$6:$B$305,$N238)="","",INDEX('Deadline Log'!$B$6:$B$305,$N238)))</f>
        <v/>
      </c>
      <c r="G238" s="11">
        <f>IF($N238="","",IF(INDEX('Deadline Log'!$D$6:$D$305,$N238)="","",INDEX('Deadline Log'!$D$6:$D$305,$N238)))</f>
        <v/>
      </c>
      <c r="H238" s="17">
        <f>IF($N238="","",IF(INDEX('Deadline Log'!$E$6:$E$305,$N238)="","",INDEX('Deadline Log'!$E$6:$E$305,$N238)))</f>
        <v/>
      </c>
      <c r="I238" s="11">
        <f>IF($N238="","",IF(INDEX('Deadline Log'!$F$6:$F$305,$N238)="","",INDEX('Deadline Log'!$F$6:$F$305,$N238)))</f>
        <v/>
      </c>
      <c r="J238" s="11">
        <f>IF($N238="","",IF(INDEX('Deadline Log'!$L$6:$L$305,$N238)="","",INDEX('Deadline Log'!$L$6:$L$305,$N238)))</f>
        <v/>
      </c>
      <c r="K238" s="11">
        <f>IF($N238="","",IF(INDEX('Deadline Log'!$M$6:$M$305,$N238)="","",INDEX('Deadline Log'!$M$6:$M$305,$N238)))</f>
        <v/>
      </c>
      <c r="L238" s="11">
        <f>IF($N238="","",IF(INDEX('Deadline Log'!$O$6:$O$305,$N238)="","",INDEX('Deadline Log'!$O$6:$O$305,$N238)))</f>
        <v/>
      </c>
      <c r="M238" s="12">
        <f>IF(A238="","",SMALL('Deadline Log'!$R$6:$R$305,A238))</f>
        <v/>
      </c>
      <c r="N238" s="9">
        <f>IF(M238="","",MATCH(M238,'Deadline Log'!$R$6:$R$305,0))</f>
        <v/>
      </c>
    </row>
    <row r="239">
      <c r="A239" s="13">
        <f>IF(ROW()-ROW($A$5)&gt;$C$3,"",ROW()-ROW($A$5))</f>
        <v/>
      </c>
      <c r="B239" s="17">
        <f>IF($N239="","",IF(INDEX('Deadline Log'!$G$6:$G$305,$N239)="","",INDEX('Deadline Log'!$G$6:$G$305,$N239)))</f>
        <v/>
      </c>
      <c r="C239" s="11">
        <f>IF($N239="","",INDEX('Deadline Log'!$K$6:$K$305,$N239))</f>
        <v/>
      </c>
      <c r="D239" s="9">
        <f>IF($N239="","",INDEX('Deadline Log'!$J$6:$J$305,$N239))</f>
        <v/>
      </c>
      <c r="E239" s="11">
        <f>IF($N239="","",IF(INDEX('Deadline Log'!$A$6:$A$305,$N239)="","",INDEX('Deadline Log'!$A$6:$A$305,$N239)))</f>
        <v/>
      </c>
      <c r="F239" s="11">
        <f>IF($N239="","",IF(INDEX('Deadline Log'!$B$6:$B$305,$N239)="","",INDEX('Deadline Log'!$B$6:$B$305,$N239)))</f>
        <v/>
      </c>
      <c r="G239" s="11">
        <f>IF($N239="","",IF(INDEX('Deadline Log'!$D$6:$D$305,$N239)="","",INDEX('Deadline Log'!$D$6:$D$305,$N239)))</f>
        <v/>
      </c>
      <c r="H239" s="17">
        <f>IF($N239="","",IF(INDEX('Deadline Log'!$E$6:$E$305,$N239)="","",INDEX('Deadline Log'!$E$6:$E$305,$N239)))</f>
        <v/>
      </c>
      <c r="I239" s="11">
        <f>IF($N239="","",IF(INDEX('Deadline Log'!$F$6:$F$305,$N239)="","",INDEX('Deadline Log'!$F$6:$F$305,$N239)))</f>
        <v/>
      </c>
      <c r="J239" s="11">
        <f>IF($N239="","",IF(INDEX('Deadline Log'!$L$6:$L$305,$N239)="","",INDEX('Deadline Log'!$L$6:$L$305,$N239)))</f>
        <v/>
      </c>
      <c r="K239" s="11">
        <f>IF($N239="","",IF(INDEX('Deadline Log'!$M$6:$M$305,$N239)="","",INDEX('Deadline Log'!$M$6:$M$305,$N239)))</f>
        <v/>
      </c>
      <c r="L239" s="11">
        <f>IF($N239="","",IF(INDEX('Deadline Log'!$O$6:$O$305,$N239)="","",INDEX('Deadline Log'!$O$6:$O$305,$N239)))</f>
        <v/>
      </c>
      <c r="M239" s="12">
        <f>IF(A239="","",SMALL('Deadline Log'!$R$6:$R$305,A239))</f>
        <v/>
      </c>
      <c r="N239" s="9">
        <f>IF(M239="","",MATCH(M239,'Deadline Log'!$R$6:$R$305,0))</f>
        <v/>
      </c>
    </row>
    <row r="240">
      <c r="A240" s="13">
        <f>IF(ROW()-ROW($A$5)&gt;$C$3,"",ROW()-ROW($A$5))</f>
        <v/>
      </c>
      <c r="B240" s="17">
        <f>IF($N240="","",IF(INDEX('Deadline Log'!$G$6:$G$305,$N240)="","",INDEX('Deadline Log'!$G$6:$G$305,$N240)))</f>
        <v/>
      </c>
      <c r="C240" s="11">
        <f>IF($N240="","",INDEX('Deadline Log'!$K$6:$K$305,$N240))</f>
        <v/>
      </c>
      <c r="D240" s="9">
        <f>IF($N240="","",INDEX('Deadline Log'!$J$6:$J$305,$N240))</f>
        <v/>
      </c>
      <c r="E240" s="11">
        <f>IF($N240="","",IF(INDEX('Deadline Log'!$A$6:$A$305,$N240)="","",INDEX('Deadline Log'!$A$6:$A$305,$N240)))</f>
        <v/>
      </c>
      <c r="F240" s="11">
        <f>IF($N240="","",IF(INDEX('Deadline Log'!$B$6:$B$305,$N240)="","",INDEX('Deadline Log'!$B$6:$B$305,$N240)))</f>
        <v/>
      </c>
      <c r="G240" s="11">
        <f>IF($N240="","",IF(INDEX('Deadline Log'!$D$6:$D$305,$N240)="","",INDEX('Deadline Log'!$D$6:$D$305,$N240)))</f>
        <v/>
      </c>
      <c r="H240" s="17">
        <f>IF($N240="","",IF(INDEX('Deadline Log'!$E$6:$E$305,$N240)="","",INDEX('Deadline Log'!$E$6:$E$305,$N240)))</f>
        <v/>
      </c>
      <c r="I240" s="11">
        <f>IF($N240="","",IF(INDEX('Deadline Log'!$F$6:$F$305,$N240)="","",INDEX('Deadline Log'!$F$6:$F$305,$N240)))</f>
        <v/>
      </c>
      <c r="J240" s="11">
        <f>IF($N240="","",IF(INDEX('Deadline Log'!$L$6:$L$305,$N240)="","",INDEX('Deadline Log'!$L$6:$L$305,$N240)))</f>
        <v/>
      </c>
      <c r="K240" s="11">
        <f>IF($N240="","",IF(INDEX('Deadline Log'!$M$6:$M$305,$N240)="","",INDEX('Deadline Log'!$M$6:$M$305,$N240)))</f>
        <v/>
      </c>
      <c r="L240" s="11">
        <f>IF($N240="","",IF(INDEX('Deadline Log'!$O$6:$O$305,$N240)="","",INDEX('Deadline Log'!$O$6:$O$305,$N240)))</f>
        <v/>
      </c>
      <c r="M240" s="12">
        <f>IF(A240="","",SMALL('Deadline Log'!$R$6:$R$305,A240))</f>
        <v/>
      </c>
      <c r="N240" s="9">
        <f>IF(M240="","",MATCH(M240,'Deadline Log'!$R$6:$R$305,0))</f>
        <v/>
      </c>
    </row>
    <row r="241">
      <c r="A241" s="13">
        <f>IF(ROW()-ROW($A$5)&gt;$C$3,"",ROW()-ROW($A$5))</f>
        <v/>
      </c>
      <c r="B241" s="17">
        <f>IF($N241="","",IF(INDEX('Deadline Log'!$G$6:$G$305,$N241)="","",INDEX('Deadline Log'!$G$6:$G$305,$N241)))</f>
        <v/>
      </c>
      <c r="C241" s="11">
        <f>IF($N241="","",INDEX('Deadline Log'!$K$6:$K$305,$N241))</f>
        <v/>
      </c>
      <c r="D241" s="9">
        <f>IF($N241="","",INDEX('Deadline Log'!$J$6:$J$305,$N241))</f>
        <v/>
      </c>
      <c r="E241" s="11">
        <f>IF($N241="","",IF(INDEX('Deadline Log'!$A$6:$A$305,$N241)="","",INDEX('Deadline Log'!$A$6:$A$305,$N241)))</f>
        <v/>
      </c>
      <c r="F241" s="11">
        <f>IF($N241="","",IF(INDEX('Deadline Log'!$B$6:$B$305,$N241)="","",INDEX('Deadline Log'!$B$6:$B$305,$N241)))</f>
        <v/>
      </c>
      <c r="G241" s="11">
        <f>IF($N241="","",IF(INDEX('Deadline Log'!$D$6:$D$305,$N241)="","",INDEX('Deadline Log'!$D$6:$D$305,$N241)))</f>
        <v/>
      </c>
      <c r="H241" s="17">
        <f>IF($N241="","",IF(INDEX('Deadline Log'!$E$6:$E$305,$N241)="","",INDEX('Deadline Log'!$E$6:$E$305,$N241)))</f>
        <v/>
      </c>
      <c r="I241" s="11">
        <f>IF($N241="","",IF(INDEX('Deadline Log'!$F$6:$F$305,$N241)="","",INDEX('Deadline Log'!$F$6:$F$305,$N241)))</f>
        <v/>
      </c>
      <c r="J241" s="11">
        <f>IF($N241="","",IF(INDEX('Deadline Log'!$L$6:$L$305,$N241)="","",INDEX('Deadline Log'!$L$6:$L$305,$N241)))</f>
        <v/>
      </c>
      <c r="K241" s="11">
        <f>IF($N241="","",IF(INDEX('Deadline Log'!$M$6:$M$305,$N241)="","",INDEX('Deadline Log'!$M$6:$M$305,$N241)))</f>
        <v/>
      </c>
      <c r="L241" s="11">
        <f>IF($N241="","",IF(INDEX('Deadline Log'!$O$6:$O$305,$N241)="","",INDEX('Deadline Log'!$O$6:$O$305,$N241)))</f>
        <v/>
      </c>
      <c r="M241" s="12">
        <f>IF(A241="","",SMALL('Deadline Log'!$R$6:$R$305,A241))</f>
        <v/>
      </c>
      <c r="N241" s="9">
        <f>IF(M241="","",MATCH(M241,'Deadline Log'!$R$6:$R$305,0))</f>
        <v/>
      </c>
    </row>
    <row r="242">
      <c r="A242" s="13">
        <f>IF(ROW()-ROW($A$5)&gt;$C$3,"",ROW()-ROW($A$5))</f>
        <v/>
      </c>
      <c r="B242" s="17">
        <f>IF($N242="","",IF(INDEX('Deadline Log'!$G$6:$G$305,$N242)="","",INDEX('Deadline Log'!$G$6:$G$305,$N242)))</f>
        <v/>
      </c>
      <c r="C242" s="11">
        <f>IF($N242="","",INDEX('Deadline Log'!$K$6:$K$305,$N242))</f>
        <v/>
      </c>
      <c r="D242" s="9">
        <f>IF($N242="","",INDEX('Deadline Log'!$J$6:$J$305,$N242))</f>
        <v/>
      </c>
      <c r="E242" s="11">
        <f>IF($N242="","",IF(INDEX('Deadline Log'!$A$6:$A$305,$N242)="","",INDEX('Deadline Log'!$A$6:$A$305,$N242)))</f>
        <v/>
      </c>
      <c r="F242" s="11">
        <f>IF($N242="","",IF(INDEX('Deadline Log'!$B$6:$B$305,$N242)="","",INDEX('Deadline Log'!$B$6:$B$305,$N242)))</f>
        <v/>
      </c>
      <c r="G242" s="11">
        <f>IF($N242="","",IF(INDEX('Deadline Log'!$D$6:$D$305,$N242)="","",INDEX('Deadline Log'!$D$6:$D$305,$N242)))</f>
        <v/>
      </c>
      <c r="H242" s="17">
        <f>IF($N242="","",IF(INDEX('Deadline Log'!$E$6:$E$305,$N242)="","",INDEX('Deadline Log'!$E$6:$E$305,$N242)))</f>
        <v/>
      </c>
      <c r="I242" s="11">
        <f>IF($N242="","",IF(INDEX('Deadline Log'!$F$6:$F$305,$N242)="","",INDEX('Deadline Log'!$F$6:$F$305,$N242)))</f>
        <v/>
      </c>
      <c r="J242" s="11">
        <f>IF($N242="","",IF(INDEX('Deadline Log'!$L$6:$L$305,$N242)="","",INDEX('Deadline Log'!$L$6:$L$305,$N242)))</f>
        <v/>
      </c>
      <c r="K242" s="11">
        <f>IF($N242="","",IF(INDEX('Deadline Log'!$M$6:$M$305,$N242)="","",INDEX('Deadline Log'!$M$6:$M$305,$N242)))</f>
        <v/>
      </c>
      <c r="L242" s="11">
        <f>IF($N242="","",IF(INDEX('Deadline Log'!$O$6:$O$305,$N242)="","",INDEX('Deadline Log'!$O$6:$O$305,$N242)))</f>
        <v/>
      </c>
      <c r="M242" s="12">
        <f>IF(A242="","",SMALL('Deadline Log'!$R$6:$R$305,A242))</f>
        <v/>
      </c>
      <c r="N242" s="9">
        <f>IF(M242="","",MATCH(M242,'Deadline Log'!$R$6:$R$305,0))</f>
        <v/>
      </c>
    </row>
    <row r="243">
      <c r="A243" s="13">
        <f>IF(ROW()-ROW($A$5)&gt;$C$3,"",ROW()-ROW($A$5))</f>
        <v/>
      </c>
      <c r="B243" s="17">
        <f>IF($N243="","",IF(INDEX('Deadline Log'!$G$6:$G$305,$N243)="","",INDEX('Deadline Log'!$G$6:$G$305,$N243)))</f>
        <v/>
      </c>
      <c r="C243" s="11">
        <f>IF($N243="","",INDEX('Deadline Log'!$K$6:$K$305,$N243))</f>
        <v/>
      </c>
      <c r="D243" s="9">
        <f>IF($N243="","",INDEX('Deadline Log'!$J$6:$J$305,$N243))</f>
        <v/>
      </c>
      <c r="E243" s="11">
        <f>IF($N243="","",IF(INDEX('Deadline Log'!$A$6:$A$305,$N243)="","",INDEX('Deadline Log'!$A$6:$A$305,$N243)))</f>
        <v/>
      </c>
      <c r="F243" s="11">
        <f>IF($N243="","",IF(INDEX('Deadline Log'!$B$6:$B$305,$N243)="","",INDEX('Deadline Log'!$B$6:$B$305,$N243)))</f>
        <v/>
      </c>
      <c r="G243" s="11">
        <f>IF($N243="","",IF(INDEX('Deadline Log'!$D$6:$D$305,$N243)="","",INDEX('Deadline Log'!$D$6:$D$305,$N243)))</f>
        <v/>
      </c>
      <c r="H243" s="17">
        <f>IF($N243="","",IF(INDEX('Deadline Log'!$E$6:$E$305,$N243)="","",INDEX('Deadline Log'!$E$6:$E$305,$N243)))</f>
        <v/>
      </c>
      <c r="I243" s="11">
        <f>IF($N243="","",IF(INDEX('Deadline Log'!$F$6:$F$305,$N243)="","",INDEX('Deadline Log'!$F$6:$F$305,$N243)))</f>
        <v/>
      </c>
      <c r="J243" s="11">
        <f>IF($N243="","",IF(INDEX('Deadline Log'!$L$6:$L$305,$N243)="","",INDEX('Deadline Log'!$L$6:$L$305,$N243)))</f>
        <v/>
      </c>
      <c r="K243" s="11">
        <f>IF($N243="","",IF(INDEX('Deadline Log'!$M$6:$M$305,$N243)="","",INDEX('Deadline Log'!$M$6:$M$305,$N243)))</f>
        <v/>
      </c>
      <c r="L243" s="11">
        <f>IF($N243="","",IF(INDEX('Deadline Log'!$O$6:$O$305,$N243)="","",INDEX('Deadline Log'!$O$6:$O$305,$N243)))</f>
        <v/>
      </c>
      <c r="M243" s="12">
        <f>IF(A243="","",SMALL('Deadline Log'!$R$6:$R$305,A243))</f>
        <v/>
      </c>
      <c r="N243" s="9">
        <f>IF(M243="","",MATCH(M243,'Deadline Log'!$R$6:$R$305,0))</f>
        <v/>
      </c>
    </row>
    <row r="244">
      <c r="A244" s="13">
        <f>IF(ROW()-ROW($A$5)&gt;$C$3,"",ROW()-ROW($A$5))</f>
        <v/>
      </c>
      <c r="B244" s="17">
        <f>IF($N244="","",IF(INDEX('Deadline Log'!$G$6:$G$305,$N244)="","",INDEX('Deadline Log'!$G$6:$G$305,$N244)))</f>
        <v/>
      </c>
      <c r="C244" s="11">
        <f>IF($N244="","",INDEX('Deadline Log'!$K$6:$K$305,$N244))</f>
        <v/>
      </c>
      <c r="D244" s="9">
        <f>IF($N244="","",INDEX('Deadline Log'!$J$6:$J$305,$N244))</f>
        <v/>
      </c>
      <c r="E244" s="11">
        <f>IF($N244="","",IF(INDEX('Deadline Log'!$A$6:$A$305,$N244)="","",INDEX('Deadline Log'!$A$6:$A$305,$N244)))</f>
        <v/>
      </c>
      <c r="F244" s="11">
        <f>IF($N244="","",IF(INDEX('Deadline Log'!$B$6:$B$305,$N244)="","",INDEX('Deadline Log'!$B$6:$B$305,$N244)))</f>
        <v/>
      </c>
      <c r="G244" s="11">
        <f>IF($N244="","",IF(INDEX('Deadline Log'!$D$6:$D$305,$N244)="","",INDEX('Deadline Log'!$D$6:$D$305,$N244)))</f>
        <v/>
      </c>
      <c r="H244" s="17">
        <f>IF($N244="","",IF(INDEX('Deadline Log'!$E$6:$E$305,$N244)="","",INDEX('Deadline Log'!$E$6:$E$305,$N244)))</f>
        <v/>
      </c>
      <c r="I244" s="11">
        <f>IF($N244="","",IF(INDEX('Deadline Log'!$F$6:$F$305,$N244)="","",INDEX('Deadline Log'!$F$6:$F$305,$N244)))</f>
        <v/>
      </c>
      <c r="J244" s="11">
        <f>IF($N244="","",IF(INDEX('Deadline Log'!$L$6:$L$305,$N244)="","",INDEX('Deadline Log'!$L$6:$L$305,$N244)))</f>
        <v/>
      </c>
      <c r="K244" s="11">
        <f>IF($N244="","",IF(INDEX('Deadline Log'!$M$6:$M$305,$N244)="","",INDEX('Deadline Log'!$M$6:$M$305,$N244)))</f>
        <v/>
      </c>
      <c r="L244" s="11">
        <f>IF($N244="","",IF(INDEX('Deadline Log'!$O$6:$O$305,$N244)="","",INDEX('Deadline Log'!$O$6:$O$305,$N244)))</f>
        <v/>
      </c>
      <c r="M244" s="12">
        <f>IF(A244="","",SMALL('Deadline Log'!$R$6:$R$305,A244))</f>
        <v/>
      </c>
      <c r="N244" s="9">
        <f>IF(M244="","",MATCH(M244,'Deadline Log'!$R$6:$R$305,0))</f>
        <v/>
      </c>
    </row>
    <row r="245">
      <c r="A245" s="13">
        <f>IF(ROW()-ROW($A$5)&gt;$C$3,"",ROW()-ROW($A$5))</f>
        <v/>
      </c>
      <c r="B245" s="17">
        <f>IF($N245="","",IF(INDEX('Deadline Log'!$G$6:$G$305,$N245)="","",INDEX('Deadline Log'!$G$6:$G$305,$N245)))</f>
        <v/>
      </c>
      <c r="C245" s="11">
        <f>IF($N245="","",INDEX('Deadline Log'!$K$6:$K$305,$N245))</f>
        <v/>
      </c>
      <c r="D245" s="9">
        <f>IF($N245="","",INDEX('Deadline Log'!$J$6:$J$305,$N245))</f>
        <v/>
      </c>
      <c r="E245" s="11">
        <f>IF($N245="","",IF(INDEX('Deadline Log'!$A$6:$A$305,$N245)="","",INDEX('Deadline Log'!$A$6:$A$305,$N245)))</f>
        <v/>
      </c>
      <c r="F245" s="11">
        <f>IF($N245="","",IF(INDEX('Deadline Log'!$B$6:$B$305,$N245)="","",INDEX('Deadline Log'!$B$6:$B$305,$N245)))</f>
        <v/>
      </c>
      <c r="G245" s="11">
        <f>IF($N245="","",IF(INDEX('Deadline Log'!$D$6:$D$305,$N245)="","",INDEX('Deadline Log'!$D$6:$D$305,$N245)))</f>
        <v/>
      </c>
      <c r="H245" s="17">
        <f>IF($N245="","",IF(INDEX('Deadline Log'!$E$6:$E$305,$N245)="","",INDEX('Deadline Log'!$E$6:$E$305,$N245)))</f>
        <v/>
      </c>
      <c r="I245" s="11">
        <f>IF($N245="","",IF(INDEX('Deadline Log'!$F$6:$F$305,$N245)="","",INDEX('Deadline Log'!$F$6:$F$305,$N245)))</f>
        <v/>
      </c>
      <c r="J245" s="11">
        <f>IF($N245="","",IF(INDEX('Deadline Log'!$L$6:$L$305,$N245)="","",INDEX('Deadline Log'!$L$6:$L$305,$N245)))</f>
        <v/>
      </c>
      <c r="K245" s="11">
        <f>IF($N245="","",IF(INDEX('Deadline Log'!$M$6:$M$305,$N245)="","",INDEX('Deadline Log'!$M$6:$M$305,$N245)))</f>
        <v/>
      </c>
      <c r="L245" s="11">
        <f>IF($N245="","",IF(INDEX('Deadline Log'!$O$6:$O$305,$N245)="","",INDEX('Deadline Log'!$O$6:$O$305,$N245)))</f>
        <v/>
      </c>
      <c r="M245" s="12">
        <f>IF(A245="","",SMALL('Deadline Log'!$R$6:$R$305,A245))</f>
        <v/>
      </c>
      <c r="N245" s="9">
        <f>IF(M245="","",MATCH(M245,'Deadline Log'!$R$6:$R$305,0))</f>
        <v/>
      </c>
    </row>
    <row r="246">
      <c r="A246" s="13">
        <f>IF(ROW()-ROW($A$5)&gt;$C$3,"",ROW()-ROW($A$5))</f>
        <v/>
      </c>
      <c r="B246" s="17">
        <f>IF($N246="","",IF(INDEX('Deadline Log'!$G$6:$G$305,$N246)="","",INDEX('Deadline Log'!$G$6:$G$305,$N246)))</f>
        <v/>
      </c>
      <c r="C246" s="11">
        <f>IF($N246="","",INDEX('Deadline Log'!$K$6:$K$305,$N246))</f>
        <v/>
      </c>
      <c r="D246" s="9">
        <f>IF($N246="","",INDEX('Deadline Log'!$J$6:$J$305,$N246))</f>
        <v/>
      </c>
      <c r="E246" s="11">
        <f>IF($N246="","",IF(INDEX('Deadline Log'!$A$6:$A$305,$N246)="","",INDEX('Deadline Log'!$A$6:$A$305,$N246)))</f>
        <v/>
      </c>
      <c r="F246" s="11">
        <f>IF($N246="","",IF(INDEX('Deadline Log'!$B$6:$B$305,$N246)="","",INDEX('Deadline Log'!$B$6:$B$305,$N246)))</f>
        <v/>
      </c>
      <c r="G246" s="11">
        <f>IF($N246="","",IF(INDEX('Deadline Log'!$D$6:$D$305,$N246)="","",INDEX('Deadline Log'!$D$6:$D$305,$N246)))</f>
        <v/>
      </c>
      <c r="H246" s="17">
        <f>IF($N246="","",IF(INDEX('Deadline Log'!$E$6:$E$305,$N246)="","",INDEX('Deadline Log'!$E$6:$E$305,$N246)))</f>
        <v/>
      </c>
      <c r="I246" s="11">
        <f>IF($N246="","",IF(INDEX('Deadline Log'!$F$6:$F$305,$N246)="","",INDEX('Deadline Log'!$F$6:$F$305,$N246)))</f>
        <v/>
      </c>
      <c r="J246" s="11">
        <f>IF($N246="","",IF(INDEX('Deadline Log'!$L$6:$L$305,$N246)="","",INDEX('Deadline Log'!$L$6:$L$305,$N246)))</f>
        <v/>
      </c>
      <c r="K246" s="11">
        <f>IF($N246="","",IF(INDEX('Deadline Log'!$M$6:$M$305,$N246)="","",INDEX('Deadline Log'!$M$6:$M$305,$N246)))</f>
        <v/>
      </c>
      <c r="L246" s="11">
        <f>IF($N246="","",IF(INDEX('Deadline Log'!$O$6:$O$305,$N246)="","",INDEX('Deadline Log'!$O$6:$O$305,$N246)))</f>
        <v/>
      </c>
      <c r="M246" s="12">
        <f>IF(A246="","",SMALL('Deadline Log'!$R$6:$R$305,A246))</f>
        <v/>
      </c>
      <c r="N246" s="9">
        <f>IF(M246="","",MATCH(M246,'Deadline Log'!$R$6:$R$305,0))</f>
        <v/>
      </c>
    </row>
    <row r="247">
      <c r="A247" s="13">
        <f>IF(ROW()-ROW($A$5)&gt;$C$3,"",ROW()-ROW($A$5))</f>
        <v/>
      </c>
      <c r="B247" s="17">
        <f>IF($N247="","",IF(INDEX('Deadline Log'!$G$6:$G$305,$N247)="","",INDEX('Deadline Log'!$G$6:$G$305,$N247)))</f>
        <v/>
      </c>
      <c r="C247" s="11">
        <f>IF($N247="","",INDEX('Deadline Log'!$K$6:$K$305,$N247))</f>
        <v/>
      </c>
      <c r="D247" s="9">
        <f>IF($N247="","",INDEX('Deadline Log'!$J$6:$J$305,$N247))</f>
        <v/>
      </c>
      <c r="E247" s="11">
        <f>IF($N247="","",IF(INDEX('Deadline Log'!$A$6:$A$305,$N247)="","",INDEX('Deadline Log'!$A$6:$A$305,$N247)))</f>
        <v/>
      </c>
      <c r="F247" s="11">
        <f>IF($N247="","",IF(INDEX('Deadline Log'!$B$6:$B$305,$N247)="","",INDEX('Deadline Log'!$B$6:$B$305,$N247)))</f>
        <v/>
      </c>
      <c r="G247" s="11">
        <f>IF($N247="","",IF(INDEX('Deadline Log'!$D$6:$D$305,$N247)="","",INDEX('Deadline Log'!$D$6:$D$305,$N247)))</f>
        <v/>
      </c>
      <c r="H247" s="17">
        <f>IF($N247="","",IF(INDEX('Deadline Log'!$E$6:$E$305,$N247)="","",INDEX('Deadline Log'!$E$6:$E$305,$N247)))</f>
        <v/>
      </c>
      <c r="I247" s="11">
        <f>IF($N247="","",IF(INDEX('Deadline Log'!$F$6:$F$305,$N247)="","",INDEX('Deadline Log'!$F$6:$F$305,$N247)))</f>
        <v/>
      </c>
      <c r="J247" s="11">
        <f>IF($N247="","",IF(INDEX('Deadline Log'!$L$6:$L$305,$N247)="","",INDEX('Deadline Log'!$L$6:$L$305,$N247)))</f>
        <v/>
      </c>
      <c r="K247" s="11">
        <f>IF($N247="","",IF(INDEX('Deadline Log'!$M$6:$M$305,$N247)="","",INDEX('Deadline Log'!$M$6:$M$305,$N247)))</f>
        <v/>
      </c>
      <c r="L247" s="11">
        <f>IF($N247="","",IF(INDEX('Deadline Log'!$O$6:$O$305,$N247)="","",INDEX('Deadline Log'!$O$6:$O$305,$N247)))</f>
        <v/>
      </c>
      <c r="M247" s="12">
        <f>IF(A247="","",SMALL('Deadline Log'!$R$6:$R$305,A247))</f>
        <v/>
      </c>
      <c r="N247" s="9">
        <f>IF(M247="","",MATCH(M247,'Deadline Log'!$R$6:$R$305,0))</f>
        <v/>
      </c>
    </row>
    <row r="248">
      <c r="A248" s="13">
        <f>IF(ROW()-ROW($A$5)&gt;$C$3,"",ROW()-ROW($A$5))</f>
        <v/>
      </c>
      <c r="B248" s="17">
        <f>IF($N248="","",IF(INDEX('Deadline Log'!$G$6:$G$305,$N248)="","",INDEX('Deadline Log'!$G$6:$G$305,$N248)))</f>
        <v/>
      </c>
      <c r="C248" s="11">
        <f>IF($N248="","",INDEX('Deadline Log'!$K$6:$K$305,$N248))</f>
        <v/>
      </c>
      <c r="D248" s="9">
        <f>IF($N248="","",INDEX('Deadline Log'!$J$6:$J$305,$N248))</f>
        <v/>
      </c>
      <c r="E248" s="11">
        <f>IF($N248="","",IF(INDEX('Deadline Log'!$A$6:$A$305,$N248)="","",INDEX('Deadline Log'!$A$6:$A$305,$N248)))</f>
        <v/>
      </c>
      <c r="F248" s="11">
        <f>IF($N248="","",IF(INDEX('Deadline Log'!$B$6:$B$305,$N248)="","",INDEX('Deadline Log'!$B$6:$B$305,$N248)))</f>
        <v/>
      </c>
      <c r="G248" s="11">
        <f>IF($N248="","",IF(INDEX('Deadline Log'!$D$6:$D$305,$N248)="","",INDEX('Deadline Log'!$D$6:$D$305,$N248)))</f>
        <v/>
      </c>
      <c r="H248" s="17">
        <f>IF($N248="","",IF(INDEX('Deadline Log'!$E$6:$E$305,$N248)="","",INDEX('Deadline Log'!$E$6:$E$305,$N248)))</f>
        <v/>
      </c>
      <c r="I248" s="11">
        <f>IF($N248="","",IF(INDEX('Deadline Log'!$F$6:$F$305,$N248)="","",INDEX('Deadline Log'!$F$6:$F$305,$N248)))</f>
        <v/>
      </c>
      <c r="J248" s="11">
        <f>IF($N248="","",IF(INDEX('Deadline Log'!$L$6:$L$305,$N248)="","",INDEX('Deadline Log'!$L$6:$L$305,$N248)))</f>
        <v/>
      </c>
      <c r="K248" s="11">
        <f>IF($N248="","",IF(INDEX('Deadline Log'!$M$6:$M$305,$N248)="","",INDEX('Deadline Log'!$M$6:$M$305,$N248)))</f>
        <v/>
      </c>
      <c r="L248" s="11">
        <f>IF($N248="","",IF(INDEX('Deadline Log'!$O$6:$O$305,$N248)="","",INDEX('Deadline Log'!$O$6:$O$305,$N248)))</f>
        <v/>
      </c>
      <c r="M248" s="12">
        <f>IF(A248="","",SMALL('Deadline Log'!$R$6:$R$305,A248))</f>
        <v/>
      </c>
      <c r="N248" s="9">
        <f>IF(M248="","",MATCH(M248,'Deadline Log'!$R$6:$R$305,0))</f>
        <v/>
      </c>
    </row>
    <row r="249">
      <c r="A249" s="13">
        <f>IF(ROW()-ROW($A$5)&gt;$C$3,"",ROW()-ROW($A$5))</f>
        <v/>
      </c>
      <c r="B249" s="17">
        <f>IF($N249="","",IF(INDEX('Deadline Log'!$G$6:$G$305,$N249)="","",INDEX('Deadline Log'!$G$6:$G$305,$N249)))</f>
        <v/>
      </c>
      <c r="C249" s="11">
        <f>IF($N249="","",INDEX('Deadline Log'!$K$6:$K$305,$N249))</f>
        <v/>
      </c>
      <c r="D249" s="9">
        <f>IF($N249="","",INDEX('Deadline Log'!$J$6:$J$305,$N249))</f>
        <v/>
      </c>
      <c r="E249" s="11">
        <f>IF($N249="","",IF(INDEX('Deadline Log'!$A$6:$A$305,$N249)="","",INDEX('Deadline Log'!$A$6:$A$305,$N249)))</f>
        <v/>
      </c>
      <c r="F249" s="11">
        <f>IF($N249="","",IF(INDEX('Deadline Log'!$B$6:$B$305,$N249)="","",INDEX('Deadline Log'!$B$6:$B$305,$N249)))</f>
        <v/>
      </c>
      <c r="G249" s="11">
        <f>IF($N249="","",IF(INDEX('Deadline Log'!$D$6:$D$305,$N249)="","",INDEX('Deadline Log'!$D$6:$D$305,$N249)))</f>
        <v/>
      </c>
      <c r="H249" s="17">
        <f>IF($N249="","",IF(INDEX('Deadline Log'!$E$6:$E$305,$N249)="","",INDEX('Deadline Log'!$E$6:$E$305,$N249)))</f>
        <v/>
      </c>
      <c r="I249" s="11">
        <f>IF($N249="","",IF(INDEX('Deadline Log'!$F$6:$F$305,$N249)="","",INDEX('Deadline Log'!$F$6:$F$305,$N249)))</f>
        <v/>
      </c>
      <c r="J249" s="11">
        <f>IF($N249="","",IF(INDEX('Deadline Log'!$L$6:$L$305,$N249)="","",INDEX('Deadline Log'!$L$6:$L$305,$N249)))</f>
        <v/>
      </c>
      <c r="K249" s="11">
        <f>IF($N249="","",IF(INDEX('Deadline Log'!$M$6:$M$305,$N249)="","",INDEX('Deadline Log'!$M$6:$M$305,$N249)))</f>
        <v/>
      </c>
      <c r="L249" s="11">
        <f>IF($N249="","",IF(INDEX('Deadline Log'!$O$6:$O$305,$N249)="","",INDEX('Deadline Log'!$O$6:$O$305,$N249)))</f>
        <v/>
      </c>
      <c r="M249" s="12">
        <f>IF(A249="","",SMALL('Deadline Log'!$R$6:$R$305,A249))</f>
        <v/>
      </c>
      <c r="N249" s="9">
        <f>IF(M249="","",MATCH(M249,'Deadline Log'!$R$6:$R$305,0))</f>
        <v/>
      </c>
    </row>
    <row r="250">
      <c r="A250" s="13">
        <f>IF(ROW()-ROW($A$5)&gt;$C$3,"",ROW()-ROW($A$5))</f>
        <v/>
      </c>
      <c r="B250" s="17">
        <f>IF($N250="","",IF(INDEX('Deadline Log'!$G$6:$G$305,$N250)="","",INDEX('Deadline Log'!$G$6:$G$305,$N250)))</f>
        <v/>
      </c>
      <c r="C250" s="11">
        <f>IF($N250="","",INDEX('Deadline Log'!$K$6:$K$305,$N250))</f>
        <v/>
      </c>
      <c r="D250" s="9">
        <f>IF($N250="","",INDEX('Deadline Log'!$J$6:$J$305,$N250))</f>
        <v/>
      </c>
      <c r="E250" s="11">
        <f>IF($N250="","",IF(INDEX('Deadline Log'!$A$6:$A$305,$N250)="","",INDEX('Deadline Log'!$A$6:$A$305,$N250)))</f>
        <v/>
      </c>
      <c r="F250" s="11">
        <f>IF($N250="","",IF(INDEX('Deadline Log'!$B$6:$B$305,$N250)="","",INDEX('Deadline Log'!$B$6:$B$305,$N250)))</f>
        <v/>
      </c>
      <c r="G250" s="11">
        <f>IF($N250="","",IF(INDEX('Deadline Log'!$D$6:$D$305,$N250)="","",INDEX('Deadline Log'!$D$6:$D$305,$N250)))</f>
        <v/>
      </c>
      <c r="H250" s="17">
        <f>IF($N250="","",IF(INDEX('Deadline Log'!$E$6:$E$305,$N250)="","",INDEX('Deadline Log'!$E$6:$E$305,$N250)))</f>
        <v/>
      </c>
      <c r="I250" s="11">
        <f>IF($N250="","",IF(INDEX('Deadline Log'!$F$6:$F$305,$N250)="","",INDEX('Deadline Log'!$F$6:$F$305,$N250)))</f>
        <v/>
      </c>
      <c r="J250" s="11">
        <f>IF($N250="","",IF(INDEX('Deadline Log'!$L$6:$L$305,$N250)="","",INDEX('Deadline Log'!$L$6:$L$305,$N250)))</f>
        <v/>
      </c>
      <c r="K250" s="11">
        <f>IF($N250="","",IF(INDEX('Deadline Log'!$M$6:$M$305,$N250)="","",INDEX('Deadline Log'!$M$6:$M$305,$N250)))</f>
        <v/>
      </c>
      <c r="L250" s="11">
        <f>IF($N250="","",IF(INDEX('Deadline Log'!$O$6:$O$305,$N250)="","",INDEX('Deadline Log'!$O$6:$O$305,$N250)))</f>
        <v/>
      </c>
      <c r="M250" s="12">
        <f>IF(A250="","",SMALL('Deadline Log'!$R$6:$R$305,A250))</f>
        <v/>
      </c>
      <c r="N250" s="9">
        <f>IF(M250="","",MATCH(M250,'Deadline Log'!$R$6:$R$305,0))</f>
        <v/>
      </c>
    </row>
    <row r="251">
      <c r="A251" s="13">
        <f>IF(ROW()-ROW($A$5)&gt;$C$3,"",ROW()-ROW($A$5))</f>
        <v/>
      </c>
      <c r="B251" s="17">
        <f>IF($N251="","",IF(INDEX('Deadline Log'!$G$6:$G$305,$N251)="","",INDEX('Deadline Log'!$G$6:$G$305,$N251)))</f>
        <v/>
      </c>
      <c r="C251" s="11">
        <f>IF($N251="","",INDEX('Deadline Log'!$K$6:$K$305,$N251))</f>
        <v/>
      </c>
      <c r="D251" s="9">
        <f>IF($N251="","",INDEX('Deadline Log'!$J$6:$J$305,$N251))</f>
        <v/>
      </c>
      <c r="E251" s="11">
        <f>IF($N251="","",IF(INDEX('Deadline Log'!$A$6:$A$305,$N251)="","",INDEX('Deadline Log'!$A$6:$A$305,$N251)))</f>
        <v/>
      </c>
      <c r="F251" s="11">
        <f>IF($N251="","",IF(INDEX('Deadline Log'!$B$6:$B$305,$N251)="","",INDEX('Deadline Log'!$B$6:$B$305,$N251)))</f>
        <v/>
      </c>
      <c r="G251" s="11">
        <f>IF($N251="","",IF(INDEX('Deadline Log'!$D$6:$D$305,$N251)="","",INDEX('Deadline Log'!$D$6:$D$305,$N251)))</f>
        <v/>
      </c>
      <c r="H251" s="17">
        <f>IF($N251="","",IF(INDEX('Deadline Log'!$E$6:$E$305,$N251)="","",INDEX('Deadline Log'!$E$6:$E$305,$N251)))</f>
        <v/>
      </c>
      <c r="I251" s="11">
        <f>IF($N251="","",IF(INDEX('Deadline Log'!$F$6:$F$305,$N251)="","",INDEX('Deadline Log'!$F$6:$F$305,$N251)))</f>
        <v/>
      </c>
      <c r="J251" s="11">
        <f>IF($N251="","",IF(INDEX('Deadline Log'!$L$6:$L$305,$N251)="","",INDEX('Deadline Log'!$L$6:$L$305,$N251)))</f>
        <v/>
      </c>
      <c r="K251" s="11">
        <f>IF($N251="","",IF(INDEX('Deadline Log'!$M$6:$M$305,$N251)="","",INDEX('Deadline Log'!$M$6:$M$305,$N251)))</f>
        <v/>
      </c>
      <c r="L251" s="11">
        <f>IF($N251="","",IF(INDEX('Deadline Log'!$O$6:$O$305,$N251)="","",INDEX('Deadline Log'!$O$6:$O$305,$N251)))</f>
        <v/>
      </c>
      <c r="M251" s="12">
        <f>IF(A251="","",SMALL('Deadline Log'!$R$6:$R$305,A251))</f>
        <v/>
      </c>
      <c r="N251" s="9">
        <f>IF(M251="","",MATCH(M251,'Deadline Log'!$R$6:$R$305,0))</f>
        <v/>
      </c>
    </row>
    <row r="252">
      <c r="A252" s="13">
        <f>IF(ROW()-ROW($A$5)&gt;$C$3,"",ROW()-ROW($A$5))</f>
        <v/>
      </c>
      <c r="B252" s="17">
        <f>IF($N252="","",IF(INDEX('Deadline Log'!$G$6:$G$305,$N252)="","",INDEX('Deadline Log'!$G$6:$G$305,$N252)))</f>
        <v/>
      </c>
      <c r="C252" s="11">
        <f>IF($N252="","",INDEX('Deadline Log'!$K$6:$K$305,$N252))</f>
        <v/>
      </c>
      <c r="D252" s="9">
        <f>IF($N252="","",INDEX('Deadline Log'!$J$6:$J$305,$N252))</f>
        <v/>
      </c>
      <c r="E252" s="11">
        <f>IF($N252="","",IF(INDEX('Deadline Log'!$A$6:$A$305,$N252)="","",INDEX('Deadline Log'!$A$6:$A$305,$N252)))</f>
        <v/>
      </c>
      <c r="F252" s="11">
        <f>IF($N252="","",IF(INDEX('Deadline Log'!$B$6:$B$305,$N252)="","",INDEX('Deadline Log'!$B$6:$B$305,$N252)))</f>
        <v/>
      </c>
      <c r="G252" s="11">
        <f>IF($N252="","",IF(INDEX('Deadline Log'!$D$6:$D$305,$N252)="","",INDEX('Deadline Log'!$D$6:$D$305,$N252)))</f>
        <v/>
      </c>
      <c r="H252" s="17">
        <f>IF($N252="","",IF(INDEX('Deadline Log'!$E$6:$E$305,$N252)="","",INDEX('Deadline Log'!$E$6:$E$305,$N252)))</f>
        <v/>
      </c>
      <c r="I252" s="11">
        <f>IF($N252="","",IF(INDEX('Deadline Log'!$F$6:$F$305,$N252)="","",INDEX('Deadline Log'!$F$6:$F$305,$N252)))</f>
        <v/>
      </c>
      <c r="J252" s="11">
        <f>IF($N252="","",IF(INDEX('Deadline Log'!$L$6:$L$305,$N252)="","",INDEX('Deadline Log'!$L$6:$L$305,$N252)))</f>
        <v/>
      </c>
      <c r="K252" s="11">
        <f>IF($N252="","",IF(INDEX('Deadline Log'!$M$6:$M$305,$N252)="","",INDEX('Deadline Log'!$M$6:$M$305,$N252)))</f>
        <v/>
      </c>
      <c r="L252" s="11">
        <f>IF($N252="","",IF(INDEX('Deadline Log'!$O$6:$O$305,$N252)="","",INDEX('Deadline Log'!$O$6:$O$305,$N252)))</f>
        <v/>
      </c>
      <c r="M252" s="12">
        <f>IF(A252="","",SMALL('Deadline Log'!$R$6:$R$305,A252))</f>
        <v/>
      </c>
      <c r="N252" s="9">
        <f>IF(M252="","",MATCH(M252,'Deadline Log'!$R$6:$R$305,0))</f>
        <v/>
      </c>
    </row>
    <row r="253">
      <c r="A253" s="13">
        <f>IF(ROW()-ROW($A$5)&gt;$C$3,"",ROW()-ROW($A$5))</f>
        <v/>
      </c>
      <c r="B253" s="17">
        <f>IF($N253="","",IF(INDEX('Deadline Log'!$G$6:$G$305,$N253)="","",INDEX('Deadline Log'!$G$6:$G$305,$N253)))</f>
        <v/>
      </c>
      <c r="C253" s="11">
        <f>IF($N253="","",INDEX('Deadline Log'!$K$6:$K$305,$N253))</f>
        <v/>
      </c>
      <c r="D253" s="9">
        <f>IF($N253="","",INDEX('Deadline Log'!$J$6:$J$305,$N253))</f>
        <v/>
      </c>
      <c r="E253" s="11">
        <f>IF($N253="","",IF(INDEX('Deadline Log'!$A$6:$A$305,$N253)="","",INDEX('Deadline Log'!$A$6:$A$305,$N253)))</f>
        <v/>
      </c>
      <c r="F253" s="11">
        <f>IF($N253="","",IF(INDEX('Deadline Log'!$B$6:$B$305,$N253)="","",INDEX('Deadline Log'!$B$6:$B$305,$N253)))</f>
        <v/>
      </c>
      <c r="G253" s="11">
        <f>IF($N253="","",IF(INDEX('Deadline Log'!$D$6:$D$305,$N253)="","",INDEX('Deadline Log'!$D$6:$D$305,$N253)))</f>
        <v/>
      </c>
      <c r="H253" s="17">
        <f>IF($N253="","",IF(INDEX('Deadline Log'!$E$6:$E$305,$N253)="","",INDEX('Deadline Log'!$E$6:$E$305,$N253)))</f>
        <v/>
      </c>
      <c r="I253" s="11">
        <f>IF($N253="","",IF(INDEX('Deadline Log'!$F$6:$F$305,$N253)="","",INDEX('Deadline Log'!$F$6:$F$305,$N253)))</f>
        <v/>
      </c>
      <c r="J253" s="11">
        <f>IF($N253="","",IF(INDEX('Deadline Log'!$L$6:$L$305,$N253)="","",INDEX('Deadline Log'!$L$6:$L$305,$N253)))</f>
        <v/>
      </c>
      <c r="K253" s="11">
        <f>IF($N253="","",IF(INDEX('Deadline Log'!$M$6:$M$305,$N253)="","",INDEX('Deadline Log'!$M$6:$M$305,$N253)))</f>
        <v/>
      </c>
      <c r="L253" s="11">
        <f>IF($N253="","",IF(INDEX('Deadline Log'!$O$6:$O$305,$N253)="","",INDEX('Deadline Log'!$O$6:$O$305,$N253)))</f>
        <v/>
      </c>
      <c r="M253" s="12">
        <f>IF(A253="","",SMALL('Deadline Log'!$R$6:$R$305,A253))</f>
        <v/>
      </c>
      <c r="N253" s="9">
        <f>IF(M253="","",MATCH(M253,'Deadline Log'!$R$6:$R$305,0))</f>
        <v/>
      </c>
    </row>
    <row r="254">
      <c r="A254" s="13">
        <f>IF(ROW()-ROW($A$5)&gt;$C$3,"",ROW()-ROW($A$5))</f>
        <v/>
      </c>
      <c r="B254" s="17">
        <f>IF($N254="","",IF(INDEX('Deadline Log'!$G$6:$G$305,$N254)="","",INDEX('Deadline Log'!$G$6:$G$305,$N254)))</f>
        <v/>
      </c>
      <c r="C254" s="11">
        <f>IF($N254="","",INDEX('Deadline Log'!$K$6:$K$305,$N254))</f>
        <v/>
      </c>
      <c r="D254" s="9">
        <f>IF($N254="","",INDEX('Deadline Log'!$J$6:$J$305,$N254))</f>
        <v/>
      </c>
      <c r="E254" s="11">
        <f>IF($N254="","",IF(INDEX('Deadline Log'!$A$6:$A$305,$N254)="","",INDEX('Deadline Log'!$A$6:$A$305,$N254)))</f>
        <v/>
      </c>
      <c r="F254" s="11">
        <f>IF($N254="","",IF(INDEX('Deadline Log'!$B$6:$B$305,$N254)="","",INDEX('Deadline Log'!$B$6:$B$305,$N254)))</f>
        <v/>
      </c>
      <c r="G254" s="11">
        <f>IF($N254="","",IF(INDEX('Deadline Log'!$D$6:$D$305,$N254)="","",INDEX('Deadline Log'!$D$6:$D$305,$N254)))</f>
        <v/>
      </c>
      <c r="H254" s="17">
        <f>IF($N254="","",IF(INDEX('Deadline Log'!$E$6:$E$305,$N254)="","",INDEX('Deadline Log'!$E$6:$E$305,$N254)))</f>
        <v/>
      </c>
      <c r="I254" s="11">
        <f>IF($N254="","",IF(INDEX('Deadline Log'!$F$6:$F$305,$N254)="","",INDEX('Deadline Log'!$F$6:$F$305,$N254)))</f>
        <v/>
      </c>
      <c r="J254" s="11">
        <f>IF($N254="","",IF(INDEX('Deadline Log'!$L$6:$L$305,$N254)="","",INDEX('Deadline Log'!$L$6:$L$305,$N254)))</f>
        <v/>
      </c>
      <c r="K254" s="11">
        <f>IF($N254="","",IF(INDEX('Deadline Log'!$M$6:$M$305,$N254)="","",INDEX('Deadline Log'!$M$6:$M$305,$N254)))</f>
        <v/>
      </c>
      <c r="L254" s="11">
        <f>IF($N254="","",IF(INDEX('Deadline Log'!$O$6:$O$305,$N254)="","",INDEX('Deadline Log'!$O$6:$O$305,$N254)))</f>
        <v/>
      </c>
      <c r="M254" s="12">
        <f>IF(A254="","",SMALL('Deadline Log'!$R$6:$R$305,A254))</f>
        <v/>
      </c>
      <c r="N254" s="9">
        <f>IF(M254="","",MATCH(M254,'Deadline Log'!$R$6:$R$305,0))</f>
        <v/>
      </c>
    </row>
    <row r="255">
      <c r="A255" s="13">
        <f>IF(ROW()-ROW($A$5)&gt;$C$3,"",ROW()-ROW($A$5))</f>
        <v/>
      </c>
      <c r="B255" s="17">
        <f>IF($N255="","",IF(INDEX('Deadline Log'!$G$6:$G$305,$N255)="","",INDEX('Deadline Log'!$G$6:$G$305,$N255)))</f>
        <v/>
      </c>
      <c r="C255" s="11">
        <f>IF($N255="","",INDEX('Deadline Log'!$K$6:$K$305,$N255))</f>
        <v/>
      </c>
      <c r="D255" s="9">
        <f>IF($N255="","",INDEX('Deadline Log'!$J$6:$J$305,$N255))</f>
        <v/>
      </c>
      <c r="E255" s="11">
        <f>IF($N255="","",IF(INDEX('Deadline Log'!$A$6:$A$305,$N255)="","",INDEX('Deadline Log'!$A$6:$A$305,$N255)))</f>
        <v/>
      </c>
      <c r="F255" s="11">
        <f>IF($N255="","",IF(INDEX('Deadline Log'!$B$6:$B$305,$N255)="","",INDEX('Deadline Log'!$B$6:$B$305,$N255)))</f>
        <v/>
      </c>
      <c r="G255" s="11">
        <f>IF($N255="","",IF(INDEX('Deadline Log'!$D$6:$D$305,$N255)="","",INDEX('Deadline Log'!$D$6:$D$305,$N255)))</f>
        <v/>
      </c>
      <c r="H255" s="17">
        <f>IF($N255="","",IF(INDEX('Deadline Log'!$E$6:$E$305,$N255)="","",INDEX('Deadline Log'!$E$6:$E$305,$N255)))</f>
        <v/>
      </c>
      <c r="I255" s="11">
        <f>IF($N255="","",IF(INDEX('Deadline Log'!$F$6:$F$305,$N255)="","",INDEX('Deadline Log'!$F$6:$F$305,$N255)))</f>
        <v/>
      </c>
      <c r="J255" s="11">
        <f>IF($N255="","",IF(INDEX('Deadline Log'!$L$6:$L$305,$N255)="","",INDEX('Deadline Log'!$L$6:$L$305,$N255)))</f>
        <v/>
      </c>
      <c r="K255" s="11">
        <f>IF($N255="","",IF(INDEX('Deadline Log'!$M$6:$M$305,$N255)="","",INDEX('Deadline Log'!$M$6:$M$305,$N255)))</f>
        <v/>
      </c>
      <c r="L255" s="11">
        <f>IF($N255="","",IF(INDEX('Deadline Log'!$O$6:$O$305,$N255)="","",INDEX('Deadline Log'!$O$6:$O$305,$N255)))</f>
        <v/>
      </c>
      <c r="M255" s="12">
        <f>IF(A255="","",SMALL('Deadline Log'!$R$6:$R$305,A255))</f>
        <v/>
      </c>
      <c r="N255" s="9">
        <f>IF(M255="","",MATCH(M255,'Deadline Log'!$R$6:$R$305,0))</f>
        <v/>
      </c>
    </row>
    <row r="256">
      <c r="A256" s="13">
        <f>IF(ROW()-ROW($A$5)&gt;$C$3,"",ROW()-ROW($A$5))</f>
        <v/>
      </c>
      <c r="B256" s="17">
        <f>IF($N256="","",IF(INDEX('Deadline Log'!$G$6:$G$305,$N256)="","",INDEX('Deadline Log'!$G$6:$G$305,$N256)))</f>
        <v/>
      </c>
      <c r="C256" s="11">
        <f>IF($N256="","",INDEX('Deadline Log'!$K$6:$K$305,$N256))</f>
        <v/>
      </c>
      <c r="D256" s="9">
        <f>IF($N256="","",INDEX('Deadline Log'!$J$6:$J$305,$N256))</f>
        <v/>
      </c>
      <c r="E256" s="11">
        <f>IF($N256="","",IF(INDEX('Deadline Log'!$A$6:$A$305,$N256)="","",INDEX('Deadline Log'!$A$6:$A$305,$N256)))</f>
        <v/>
      </c>
      <c r="F256" s="11">
        <f>IF($N256="","",IF(INDEX('Deadline Log'!$B$6:$B$305,$N256)="","",INDEX('Deadline Log'!$B$6:$B$305,$N256)))</f>
        <v/>
      </c>
      <c r="G256" s="11">
        <f>IF($N256="","",IF(INDEX('Deadline Log'!$D$6:$D$305,$N256)="","",INDEX('Deadline Log'!$D$6:$D$305,$N256)))</f>
        <v/>
      </c>
      <c r="H256" s="17">
        <f>IF($N256="","",IF(INDEX('Deadline Log'!$E$6:$E$305,$N256)="","",INDEX('Deadline Log'!$E$6:$E$305,$N256)))</f>
        <v/>
      </c>
      <c r="I256" s="11">
        <f>IF($N256="","",IF(INDEX('Deadline Log'!$F$6:$F$305,$N256)="","",INDEX('Deadline Log'!$F$6:$F$305,$N256)))</f>
        <v/>
      </c>
      <c r="J256" s="11">
        <f>IF($N256="","",IF(INDEX('Deadline Log'!$L$6:$L$305,$N256)="","",INDEX('Deadline Log'!$L$6:$L$305,$N256)))</f>
        <v/>
      </c>
      <c r="K256" s="11">
        <f>IF($N256="","",IF(INDEX('Deadline Log'!$M$6:$M$305,$N256)="","",INDEX('Deadline Log'!$M$6:$M$305,$N256)))</f>
        <v/>
      </c>
      <c r="L256" s="11">
        <f>IF($N256="","",IF(INDEX('Deadline Log'!$O$6:$O$305,$N256)="","",INDEX('Deadline Log'!$O$6:$O$305,$N256)))</f>
        <v/>
      </c>
      <c r="M256" s="12">
        <f>IF(A256="","",SMALL('Deadline Log'!$R$6:$R$305,A256))</f>
        <v/>
      </c>
      <c r="N256" s="9">
        <f>IF(M256="","",MATCH(M256,'Deadline Log'!$R$6:$R$305,0))</f>
        <v/>
      </c>
    </row>
    <row r="257">
      <c r="A257" s="13">
        <f>IF(ROW()-ROW($A$5)&gt;$C$3,"",ROW()-ROW($A$5))</f>
        <v/>
      </c>
      <c r="B257" s="17">
        <f>IF($N257="","",IF(INDEX('Deadline Log'!$G$6:$G$305,$N257)="","",INDEX('Deadline Log'!$G$6:$G$305,$N257)))</f>
        <v/>
      </c>
      <c r="C257" s="11">
        <f>IF($N257="","",INDEX('Deadline Log'!$K$6:$K$305,$N257))</f>
        <v/>
      </c>
      <c r="D257" s="9">
        <f>IF($N257="","",INDEX('Deadline Log'!$J$6:$J$305,$N257))</f>
        <v/>
      </c>
      <c r="E257" s="11">
        <f>IF($N257="","",IF(INDEX('Deadline Log'!$A$6:$A$305,$N257)="","",INDEX('Deadline Log'!$A$6:$A$305,$N257)))</f>
        <v/>
      </c>
      <c r="F257" s="11">
        <f>IF($N257="","",IF(INDEX('Deadline Log'!$B$6:$B$305,$N257)="","",INDEX('Deadline Log'!$B$6:$B$305,$N257)))</f>
        <v/>
      </c>
      <c r="G257" s="11">
        <f>IF($N257="","",IF(INDEX('Deadline Log'!$D$6:$D$305,$N257)="","",INDEX('Deadline Log'!$D$6:$D$305,$N257)))</f>
        <v/>
      </c>
      <c r="H257" s="17">
        <f>IF($N257="","",IF(INDEX('Deadline Log'!$E$6:$E$305,$N257)="","",INDEX('Deadline Log'!$E$6:$E$305,$N257)))</f>
        <v/>
      </c>
      <c r="I257" s="11">
        <f>IF($N257="","",IF(INDEX('Deadline Log'!$F$6:$F$305,$N257)="","",INDEX('Deadline Log'!$F$6:$F$305,$N257)))</f>
        <v/>
      </c>
      <c r="J257" s="11">
        <f>IF($N257="","",IF(INDEX('Deadline Log'!$L$6:$L$305,$N257)="","",INDEX('Deadline Log'!$L$6:$L$305,$N257)))</f>
        <v/>
      </c>
      <c r="K257" s="11">
        <f>IF($N257="","",IF(INDEX('Deadline Log'!$M$6:$M$305,$N257)="","",INDEX('Deadline Log'!$M$6:$M$305,$N257)))</f>
        <v/>
      </c>
      <c r="L257" s="11">
        <f>IF($N257="","",IF(INDEX('Deadline Log'!$O$6:$O$305,$N257)="","",INDEX('Deadline Log'!$O$6:$O$305,$N257)))</f>
        <v/>
      </c>
      <c r="M257" s="12">
        <f>IF(A257="","",SMALL('Deadline Log'!$R$6:$R$305,A257))</f>
        <v/>
      </c>
      <c r="N257" s="9">
        <f>IF(M257="","",MATCH(M257,'Deadline Log'!$R$6:$R$305,0))</f>
        <v/>
      </c>
    </row>
    <row r="258">
      <c r="A258" s="13">
        <f>IF(ROW()-ROW($A$5)&gt;$C$3,"",ROW()-ROW($A$5))</f>
        <v/>
      </c>
      <c r="B258" s="17">
        <f>IF($N258="","",IF(INDEX('Deadline Log'!$G$6:$G$305,$N258)="","",INDEX('Deadline Log'!$G$6:$G$305,$N258)))</f>
        <v/>
      </c>
      <c r="C258" s="11">
        <f>IF($N258="","",INDEX('Deadline Log'!$K$6:$K$305,$N258))</f>
        <v/>
      </c>
      <c r="D258" s="9">
        <f>IF($N258="","",INDEX('Deadline Log'!$J$6:$J$305,$N258))</f>
        <v/>
      </c>
      <c r="E258" s="11">
        <f>IF($N258="","",IF(INDEX('Deadline Log'!$A$6:$A$305,$N258)="","",INDEX('Deadline Log'!$A$6:$A$305,$N258)))</f>
        <v/>
      </c>
      <c r="F258" s="11">
        <f>IF($N258="","",IF(INDEX('Deadline Log'!$B$6:$B$305,$N258)="","",INDEX('Deadline Log'!$B$6:$B$305,$N258)))</f>
        <v/>
      </c>
      <c r="G258" s="11">
        <f>IF($N258="","",IF(INDEX('Deadline Log'!$D$6:$D$305,$N258)="","",INDEX('Deadline Log'!$D$6:$D$305,$N258)))</f>
        <v/>
      </c>
      <c r="H258" s="17">
        <f>IF($N258="","",IF(INDEX('Deadline Log'!$E$6:$E$305,$N258)="","",INDEX('Deadline Log'!$E$6:$E$305,$N258)))</f>
        <v/>
      </c>
      <c r="I258" s="11">
        <f>IF($N258="","",IF(INDEX('Deadline Log'!$F$6:$F$305,$N258)="","",INDEX('Deadline Log'!$F$6:$F$305,$N258)))</f>
        <v/>
      </c>
      <c r="J258" s="11">
        <f>IF($N258="","",IF(INDEX('Deadline Log'!$L$6:$L$305,$N258)="","",INDEX('Deadline Log'!$L$6:$L$305,$N258)))</f>
        <v/>
      </c>
      <c r="K258" s="11">
        <f>IF($N258="","",IF(INDEX('Deadline Log'!$M$6:$M$305,$N258)="","",INDEX('Deadline Log'!$M$6:$M$305,$N258)))</f>
        <v/>
      </c>
      <c r="L258" s="11">
        <f>IF($N258="","",IF(INDEX('Deadline Log'!$O$6:$O$305,$N258)="","",INDEX('Deadline Log'!$O$6:$O$305,$N258)))</f>
        <v/>
      </c>
      <c r="M258" s="12">
        <f>IF(A258="","",SMALL('Deadline Log'!$R$6:$R$305,A258))</f>
        <v/>
      </c>
      <c r="N258" s="9">
        <f>IF(M258="","",MATCH(M258,'Deadline Log'!$R$6:$R$305,0))</f>
        <v/>
      </c>
    </row>
    <row r="259">
      <c r="A259" s="13">
        <f>IF(ROW()-ROW($A$5)&gt;$C$3,"",ROW()-ROW($A$5))</f>
        <v/>
      </c>
      <c r="B259" s="17">
        <f>IF($N259="","",IF(INDEX('Deadline Log'!$G$6:$G$305,$N259)="","",INDEX('Deadline Log'!$G$6:$G$305,$N259)))</f>
        <v/>
      </c>
      <c r="C259" s="11">
        <f>IF($N259="","",INDEX('Deadline Log'!$K$6:$K$305,$N259))</f>
        <v/>
      </c>
      <c r="D259" s="9">
        <f>IF($N259="","",INDEX('Deadline Log'!$J$6:$J$305,$N259))</f>
        <v/>
      </c>
      <c r="E259" s="11">
        <f>IF($N259="","",IF(INDEX('Deadline Log'!$A$6:$A$305,$N259)="","",INDEX('Deadline Log'!$A$6:$A$305,$N259)))</f>
        <v/>
      </c>
      <c r="F259" s="11">
        <f>IF($N259="","",IF(INDEX('Deadline Log'!$B$6:$B$305,$N259)="","",INDEX('Deadline Log'!$B$6:$B$305,$N259)))</f>
        <v/>
      </c>
      <c r="G259" s="11">
        <f>IF($N259="","",IF(INDEX('Deadline Log'!$D$6:$D$305,$N259)="","",INDEX('Deadline Log'!$D$6:$D$305,$N259)))</f>
        <v/>
      </c>
      <c r="H259" s="17">
        <f>IF($N259="","",IF(INDEX('Deadline Log'!$E$6:$E$305,$N259)="","",INDEX('Deadline Log'!$E$6:$E$305,$N259)))</f>
        <v/>
      </c>
      <c r="I259" s="11">
        <f>IF($N259="","",IF(INDEX('Deadline Log'!$F$6:$F$305,$N259)="","",INDEX('Deadline Log'!$F$6:$F$305,$N259)))</f>
        <v/>
      </c>
      <c r="J259" s="11">
        <f>IF($N259="","",IF(INDEX('Deadline Log'!$L$6:$L$305,$N259)="","",INDEX('Deadline Log'!$L$6:$L$305,$N259)))</f>
        <v/>
      </c>
      <c r="K259" s="11">
        <f>IF($N259="","",IF(INDEX('Deadline Log'!$M$6:$M$305,$N259)="","",INDEX('Deadline Log'!$M$6:$M$305,$N259)))</f>
        <v/>
      </c>
      <c r="L259" s="11">
        <f>IF($N259="","",IF(INDEX('Deadline Log'!$O$6:$O$305,$N259)="","",INDEX('Deadline Log'!$O$6:$O$305,$N259)))</f>
        <v/>
      </c>
      <c r="M259" s="12">
        <f>IF(A259="","",SMALL('Deadline Log'!$R$6:$R$305,A259))</f>
        <v/>
      </c>
      <c r="N259" s="9">
        <f>IF(M259="","",MATCH(M259,'Deadline Log'!$R$6:$R$305,0))</f>
        <v/>
      </c>
    </row>
    <row r="260">
      <c r="A260" s="13">
        <f>IF(ROW()-ROW($A$5)&gt;$C$3,"",ROW()-ROW($A$5))</f>
        <v/>
      </c>
      <c r="B260" s="17">
        <f>IF($N260="","",IF(INDEX('Deadline Log'!$G$6:$G$305,$N260)="","",INDEX('Deadline Log'!$G$6:$G$305,$N260)))</f>
        <v/>
      </c>
      <c r="C260" s="11">
        <f>IF($N260="","",INDEX('Deadline Log'!$K$6:$K$305,$N260))</f>
        <v/>
      </c>
      <c r="D260" s="9">
        <f>IF($N260="","",INDEX('Deadline Log'!$J$6:$J$305,$N260))</f>
        <v/>
      </c>
      <c r="E260" s="11">
        <f>IF($N260="","",IF(INDEX('Deadline Log'!$A$6:$A$305,$N260)="","",INDEX('Deadline Log'!$A$6:$A$305,$N260)))</f>
        <v/>
      </c>
      <c r="F260" s="11">
        <f>IF($N260="","",IF(INDEX('Deadline Log'!$B$6:$B$305,$N260)="","",INDEX('Deadline Log'!$B$6:$B$305,$N260)))</f>
        <v/>
      </c>
      <c r="G260" s="11">
        <f>IF($N260="","",IF(INDEX('Deadline Log'!$D$6:$D$305,$N260)="","",INDEX('Deadline Log'!$D$6:$D$305,$N260)))</f>
        <v/>
      </c>
      <c r="H260" s="17">
        <f>IF($N260="","",IF(INDEX('Deadline Log'!$E$6:$E$305,$N260)="","",INDEX('Deadline Log'!$E$6:$E$305,$N260)))</f>
        <v/>
      </c>
      <c r="I260" s="11">
        <f>IF($N260="","",IF(INDEX('Deadline Log'!$F$6:$F$305,$N260)="","",INDEX('Deadline Log'!$F$6:$F$305,$N260)))</f>
        <v/>
      </c>
      <c r="J260" s="11">
        <f>IF($N260="","",IF(INDEX('Deadline Log'!$L$6:$L$305,$N260)="","",INDEX('Deadline Log'!$L$6:$L$305,$N260)))</f>
        <v/>
      </c>
      <c r="K260" s="11">
        <f>IF($N260="","",IF(INDEX('Deadline Log'!$M$6:$M$305,$N260)="","",INDEX('Deadline Log'!$M$6:$M$305,$N260)))</f>
        <v/>
      </c>
      <c r="L260" s="11">
        <f>IF($N260="","",IF(INDEX('Deadline Log'!$O$6:$O$305,$N260)="","",INDEX('Deadline Log'!$O$6:$O$305,$N260)))</f>
        <v/>
      </c>
      <c r="M260" s="12">
        <f>IF(A260="","",SMALL('Deadline Log'!$R$6:$R$305,A260))</f>
        <v/>
      </c>
      <c r="N260" s="9">
        <f>IF(M260="","",MATCH(M260,'Deadline Log'!$R$6:$R$305,0))</f>
        <v/>
      </c>
    </row>
    <row r="261">
      <c r="A261" s="13">
        <f>IF(ROW()-ROW($A$5)&gt;$C$3,"",ROW()-ROW($A$5))</f>
        <v/>
      </c>
      <c r="B261" s="17">
        <f>IF($N261="","",IF(INDEX('Deadline Log'!$G$6:$G$305,$N261)="","",INDEX('Deadline Log'!$G$6:$G$305,$N261)))</f>
        <v/>
      </c>
      <c r="C261" s="11">
        <f>IF($N261="","",INDEX('Deadline Log'!$K$6:$K$305,$N261))</f>
        <v/>
      </c>
      <c r="D261" s="9">
        <f>IF($N261="","",INDEX('Deadline Log'!$J$6:$J$305,$N261))</f>
        <v/>
      </c>
      <c r="E261" s="11">
        <f>IF($N261="","",IF(INDEX('Deadline Log'!$A$6:$A$305,$N261)="","",INDEX('Deadline Log'!$A$6:$A$305,$N261)))</f>
        <v/>
      </c>
      <c r="F261" s="11">
        <f>IF($N261="","",IF(INDEX('Deadline Log'!$B$6:$B$305,$N261)="","",INDEX('Deadline Log'!$B$6:$B$305,$N261)))</f>
        <v/>
      </c>
      <c r="G261" s="11">
        <f>IF($N261="","",IF(INDEX('Deadline Log'!$D$6:$D$305,$N261)="","",INDEX('Deadline Log'!$D$6:$D$305,$N261)))</f>
        <v/>
      </c>
      <c r="H261" s="17">
        <f>IF($N261="","",IF(INDEX('Deadline Log'!$E$6:$E$305,$N261)="","",INDEX('Deadline Log'!$E$6:$E$305,$N261)))</f>
        <v/>
      </c>
      <c r="I261" s="11">
        <f>IF($N261="","",IF(INDEX('Deadline Log'!$F$6:$F$305,$N261)="","",INDEX('Deadline Log'!$F$6:$F$305,$N261)))</f>
        <v/>
      </c>
      <c r="J261" s="11">
        <f>IF($N261="","",IF(INDEX('Deadline Log'!$L$6:$L$305,$N261)="","",INDEX('Deadline Log'!$L$6:$L$305,$N261)))</f>
        <v/>
      </c>
      <c r="K261" s="11">
        <f>IF($N261="","",IF(INDEX('Deadline Log'!$M$6:$M$305,$N261)="","",INDEX('Deadline Log'!$M$6:$M$305,$N261)))</f>
        <v/>
      </c>
      <c r="L261" s="11">
        <f>IF($N261="","",IF(INDEX('Deadline Log'!$O$6:$O$305,$N261)="","",INDEX('Deadline Log'!$O$6:$O$305,$N261)))</f>
        <v/>
      </c>
      <c r="M261" s="12">
        <f>IF(A261="","",SMALL('Deadline Log'!$R$6:$R$305,A261))</f>
        <v/>
      </c>
      <c r="N261" s="9">
        <f>IF(M261="","",MATCH(M261,'Deadline Log'!$R$6:$R$305,0))</f>
        <v/>
      </c>
    </row>
    <row r="262">
      <c r="A262" s="13">
        <f>IF(ROW()-ROW($A$5)&gt;$C$3,"",ROW()-ROW($A$5))</f>
        <v/>
      </c>
      <c r="B262" s="17">
        <f>IF($N262="","",IF(INDEX('Deadline Log'!$G$6:$G$305,$N262)="","",INDEX('Deadline Log'!$G$6:$G$305,$N262)))</f>
        <v/>
      </c>
      <c r="C262" s="11">
        <f>IF($N262="","",INDEX('Deadline Log'!$K$6:$K$305,$N262))</f>
        <v/>
      </c>
      <c r="D262" s="9">
        <f>IF($N262="","",INDEX('Deadline Log'!$J$6:$J$305,$N262))</f>
        <v/>
      </c>
      <c r="E262" s="11">
        <f>IF($N262="","",IF(INDEX('Deadline Log'!$A$6:$A$305,$N262)="","",INDEX('Deadline Log'!$A$6:$A$305,$N262)))</f>
        <v/>
      </c>
      <c r="F262" s="11">
        <f>IF($N262="","",IF(INDEX('Deadline Log'!$B$6:$B$305,$N262)="","",INDEX('Deadline Log'!$B$6:$B$305,$N262)))</f>
        <v/>
      </c>
      <c r="G262" s="11">
        <f>IF($N262="","",IF(INDEX('Deadline Log'!$D$6:$D$305,$N262)="","",INDEX('Deadline Log'!$D$6:$D$305,$N262)))</f>
        <v/>
      </c>
      <c r="H262" s="17">
        <f>IF($N262="","",IF(INDEX('Deadline Log'!$E$6:$E$305,$N262)="","",INDEX('Deadline Log'!$E$6:$E$305,$N262)))</f>
        <v/>
      </c>
      <c r="I262" s="11">
        <f>IF($N262="","",IF(INDEX('Deadline Log'!$F$6:$F$305,$N262)="","",INDEX('Deadline Log'!$F$6:$F$305,$N262)))</f>
        <v/>
      </c>
      <c r="J262" s="11">
        <f>IF($N262="","",IF(INDEX('Deadline Log'!$L$6:$L$305,$N262)="","",INDEX('Deadline Log'!$L$6:$L$305,$N262)))</f>
        <v/>
      </c>
      <c r="K262" s="11">
        <f>IF($N262="","",IF(INDEX('Deadline Log'!$M$6:$M$305,$N262)="","",INDEX('Deadline Log'!$M$6:$M$305,$N262)))</f>
        <v/>
      </c>
      <c r="L262" s="11">
        <f>IF($N262="","",IF(INDEX('Deadline Log'!$O$6:$O$305,$N262)="","",INDEX('Deadline Log'!$O$6:$O$305,$N262)))</f>
        <v/>
      </c>
      <c r="M262" s="12">
        <f>IF(A262="","",SMALL('Deadline Log'!$R$6:$R$305,A262))</f>
        <v/>
      </c>
      <c r="N262" s="9">
        <f>IF(M262="","",MATCH(M262,'Deadline Log'!$R$6:$R$305,0))</f>
        <v/>
      </c>
    </row>
    <row r="263">
      <c r="A263" s="13">
        <f>IF(ROW()-ROW($A$5)&gt;$C$3,"",ROW()-ROW($A$5))</f>
        <v/>
      </c>
      <c r="B263" s="17">
        <f>IF($N263="","",IF(INDEX('Deadline Log'!$G$6:$G$305,$N263)="","",INDEX('Deadline Log'!$G$6:$G$305,$N263)))</f>
        <v/>
      </c>
      <c r="C263" s="11">
        <f>IF($N263="","",INDEX('Deadline Log'!$K$6:$K$305,$N263))</f>
        <v/>
      </c>
      <c r="D263" s="9">
        <f>IF($N263="","",INDEX('Deadline Log'!$J$6:$J$305,$N263))</f>
        <v/>
      </c>
      <c r="E263" s="11">
        <f>IF($N263="","",IF(INDEX('Deadline Log'!$A$6:$A$305,$N263)="","",INDEX('Deadline Log'!$A$6:$A$305,$N263)))</f>
        <v/>
      </c>
      <c r="F263" s="11">
        <f>IF($N263="","",IF(INDEX('Deadline Log'!$B$6:$B$305,$N263)="","",INDEX('Deadline Log'!$B$6:$B$305,$N263)))</f>
        <v/>
      </c>
      <c r="G263" s="11">
        <f>IF($N263="","",IF(INDEX('Deadline Log'!$D$6:$D$305,$N263)="","",INDEX('Deadline Log'!$D$6:$D$305,$N263)))</f>
        <v/>
      </c>
      <c r="H263" s="17">
        <f>IF($N263="","",IF(INDEX('Deadline Log'!$E$6:$E$305,$N263)="","",INDEX('Deadline Log'!$E$6:$E$305,$N263)))</f>
        <v/>
      </c>
      <c r="I263" s="11">
        <f>IF($N263="","",IF(INDEX('Deadline Log'!$F$6:$F$305,$N263)="","",INDEX('Deadline Log'!$F$6:$F$305,$N263)))</f>
        <v/>
      </c>
      <c r="J263" s="11">
        <f>IF($N263="","",IF(INDEX('Deadline Log'!$L$6:$L$305,$N263)="","",INDEX('Deadline Log'!$L$6:$L$305,$N263)))</f>
        <v/>
      </c>
      <c r="K263" s="11">
        <f>IF($N263="","",IF(INDEX('Deadline Log'!$M$6:$M$305,$N263)="","",INDEX('Deadline Log'!$M$6:$M$305,$N263)))</f>
        <v/>
      </c>
      <c r="L263" s="11">
        <f>IF($N263="","",IF(INDEX('Deadline Log'!$O$6:$O$305,$N263)="","",INDEX('Deadline Log'!$O$6:$O$305,$N263)))</f>
        <v/>
      </c>
      <c r="M263" s="12">
        <f>IF(A263="","",SMALL('Deadline Log'!$R$6:$R$305,A263))</f>
        <v/>
      </c>
      <c r="N263" s="9">
        <f>IF(M263="","",MATCH(M263,'Deadline Log'!$R$6:$R$305,0))</f>
        <v/>
      </c>
    </row>
    <row r="264">
      <c r="A264" s="13">
        <f>IF(ROW()-ROW($A$5)&gt;$C$3,"",ROW()-ROW($A$5))</f>
        <v/>
      </c>
      <c r="B264" s="17">
        <f>IF($N264="","",IF(INDEX('Deadline Log'!$G$6:$G$305,$N264)="","",INDEX('Deadline Log'!$G$6:$G$305,$N264)))</f>
        <v/>
      </c>
      <c r="C264" s="11">
        <f>IF($N264="","",INDEX('Deadline Log'!$K$6:$K$305,$N264))</f>
        <v/>
      </c>
      <c r="D264" s="9">
        <f>IF($N264="","",INDEX('Deadline Log'!$J$6:$J$305,$N264))</f>
        <v/>
      </c>
      <c r="E264" s="11">
        <f>IF($N264="","",IF(INDEX('Deadline Log'!$A$6:$A$305,$N264)="","",INDEX('Deadline Log'!$A$6:$A$305,$N264)))</f>
        <v/>
      </c>
      <c r="F264" s="11">
        <f>IF($N264="","",IF(INDEX('Deadline Log'!$B$6:$B$305,$N264)="","",INDEX('Deadline Log'!$B$6:$B$305,$N264)))</f>
        <v/>
      </c>
      <c r="G264" s="11">
        <f>IF($N264="","",IF(INDEX('Deadline Log'!$D$6:$D$305,$N264)="","",INDEX('Deadline Log'!$D$6:$D$305,$N264)))</f>
        <v/>
      </c>
      <c r="H264" s="17">
        <f>IF($N264="","",IF(INDEX('Deadline Log'!$E$6:$E$305,$N264)="","",INDEX('Deadline Log'!$E$6:$E$305,$N264)))</f>
        <v/>
      </c>
      <c r="I264" s="11">
        <f>IF($N264="","",IF(INDEX('Deadline Log'!$F$6:$F$305,$N264)="","",INDEX('Deadline Log'!$F$6:$F$305,$N264)))</f>
        <v/>
      </c>
      <c r="J264" s="11">
        <f>IF($N264="","",IF(INDEX('Deadline Log'!$L$6:$L$305,$N264)="","",INDEX('Deadline Log'!$L$6:$L$305,$N264)))</f>
        <v/>
      </c>
      <c r="K264" s="11">
        <f>IF($N264="","",IF(INDEX('Deadline Log'!$M$6:$M$305,$N264)="","",INDEX('Deadline Log'!$M$6:$M$305,$N264)))</f>
        <v/>
      </c>
      <c r="L264" s="11">
        <f>IF($N264="","",IF(INDEX('Deadline Log'!$O$6:$O$305,$N264)="","",INDEX('Deadline Log'!$O$6:$O$305,$N264)))</f>
        <v/>
      </c>
      <c r="M264" s="12">
        <f>IF(A264="","",SMALL('Deadline Log'!$R$6:$R$305,A264))</f>
        <v/>
      </c>
      <c r="N264" s="9">
        <f>IF(M264="","",MATCH(M264,'Deadline Log'!$R$6:$R$305,0))</f>
        <v/>
      </c>
    </row>
    <row r="265">
      <c r="A265" s="13">
        <f>IF(ROW()-ROW($A$5)&gt;$C$3,"",ROW()-ROW($A$5))</f>
        <v/>
      </c>
      <c r="B265" s="17">
        <f>IF($N265="","",IF(INDEX('Deadline Log'!$G$6:$G$305,$N265)="","",INDEX('Deadline Log'!$G$6:$G$305,$N265)))</f>
        <v/>
      </c>
      <c r="C265" s="11">
        <f>IF($N265="","",INDEX('Deadline Log'!$K$6:$K$305,$N265))</f>
        <v/>
      </c>
      <c r="D265" s="9">
        <f>IF($N265="","",INDEX('Deadline Log'!$J$6:$J$305,$N265))</f>
        <v/>
      </c>
      <c r="E265" s="11">
        <f>IF($N265="","",IF(INDEX('Deadline Log'!$A$6:$A$305,$N265)="","",INDEX('Deadline Log'!$A$6:$A$305,$N265)))</f>
        <v/>
      </c>
      <c r="F265" s="11">
        <f>IF($N265="","",IF(INDEX('Deadline Log'!$B$6:$B$305,$N265)="","",INDEX('Deadline Log'!$B$6:$B$305,$N265)))</f>
        <v/>
      </c>
      <c r="G265" s="11">
        <f>IF($N265="","",IF(INDEX('Deadline Log'!$D$6:$D$305,$N265)="","",INDEX('Deadline Log'!$D$6:$D$305,$N265)))</f>
        <v/>
      </c>
      <c r="H265" s="17">
        <f>IF($N265="","",IF(INDEX('Deadline Log'!$E$6:$E$305,$N265)="","",INDEX('Deadline Log'!$E$6:$E$305,$N265)))</f>
        <v/>
      </c>
      <c r="I265" s="11">
        <f>IF($N265="","",IF(INDEX('Deadline Log'!$F$6:$F$305,$N265)="","",INDEX('Deadline Log'!$F$6:$F$305,$N265)))</f>
        <v/>
      </c>
      <c r="J265" s="11">
        <f>IF($N265="","",IF(INDEX('Deadline Log'!$L$6:$L$305,$N265)="","",INDEX('Deadline Log'!$L$6:$L$305,$N265)))</f>
        <v/>
      </c>
      <c r="K265" s="11">
        <f>IF($N265="","",IF(INDEX('Deadline Log'!$M$6:$M$305,$N265)="","",INDEX('Deadline Log'!$M$6:$M$305,$N265)))</f>
        <v/>
      </c>
      <c r="L265" s="11">
        <f>IF($N265="","",IF(INDEX('Deadline Log'!$O$6:$O$305,$N265)="","",INDEX('Deadline Log'!$O$6:$O$305,$N265)))</f>
        <v/>
      </c>
      <c r="M265" s="12">
        <f>IF(A265="","",SMALL('Deadline Log'!$R$6:$R$305,A265))</f>
        <v/>
      </c>
      <c r="N265" s="9">
        <f>IF(M265="","",MATCH(M265,'Deadline Log'!$R$6:$R$305,0))</f>
        <v/>
      </c>
    </row>
    <row r="266">
      <c r="A266" s="13">
        <f>IF(ROW()-ROW($A$5)&gt;$C$3,"",ROW()-ROW($A$5))</f>
        <v/>
      </c>
      <c r="B266" s="17">
        <f>IF($N266="","",IF(INDEX('Deadline Log'!$G$6:$G$305,$N266)="","",INDEX('Deadline Log'!$G$6:$G$305,$N266)))</f>
        <v/>
      </c>
      <c r="C266" s="11">
        <f>IF($N266="","",INDEX('Deadline Log'!$K$6:$K$305,$N266))</f>
        <v/>
      </c>
      <c r="D266" s="9">
        <f>IF($N266="","",INDEX('Deadline Log'!$J$6:$J$305,$N266))</f>
        <v/>
      </c>
      <c r="E266" s="11">
        <f>IF($N266="","",IF(INDEX('Deadline Log'!$A$6:$A$305,$N266)="","",INDEX('Deadline Log'!$A$6:$A$305,$N266)))</f>
        <v/>
      </c>
      <c r="F266" s="11">
        <f>IF($N266="","",IF(INDEX('Deadline Log'!$B$6:$B$305,$N266)="","",INDEX('Deadline Log'!$B$6:$B$305,$N266)))</f>
        <v/>
      </c>
      <c r="G266" s="11">
        <f>IF($N266="","",IF(INDEX('Deadline Log'!$D$6:$D$305,$N266)="","",INDEX('Deadline Log'!$D$6:$D$305,$N266)))</f>
        <v/>
      </c>
      <c r="H266" s="17">
        <f>IF($N266="","",IF(INDEX('Deadline Log'!$E$6:$E$305,$N266)="","",INDEX('Deadline Log'!$E$6:$E$305,$N266)))</f>
        <v/>
      </c>
      <c r="I266" s="11">
        <f>IF($N266="","",IF(INDEX('Deadline Log'!$F$6:$F$305,$N266)="","",INDEX('Deadline Log'!$F$6:$F$305,$N266)))</f>
        <v/>
      </c>
      <c r="J266" s="11">
        <f>IF($N266="","",IF(INDEX('Deadline Log'!$L$6:$L$305,$N266)="","",INDEX('Deadline Log'!$L$6:$L$305,$N266)))</f>
        <v/>
      </c>
      <c r="K266" s="11">
        <f>IF($N266="","",IF(INDEX('Deadline Log'!$M$6:$M$305,$N266)="","",INDEX('Deadline Log'!$M$6:$M$305,$N266)))</f>
        <v/>
      </c>
      <c r="L266" s="11">
        <f>IF($N266="","",IF(INDEX('Deadline Log'!$O$6:$O$305,$N266)="","",INDEX('Deadline Log'!$O$6:$O$305,$N266)))</f>
        <v/>
      </c>
      <c r="M266" s="12">
        <f>IF(A266="","",SMALL('Deadline Log'!$R$6:$R$305,A266))</f>
        <v/>
      </c>
      <c r="N266" s="9">
        <f>IF(M266="","",MATCH(M266,'Deadline Log'!$R$6:$R$305,0))</f>
        <v/>
      </c>
    </row>
    <row r="267">
      <c r="A267" s="13">
        <f>IF(ROW()-ROW($A$5)&gt;$C$3,"",ROW()-ROW($A$5))</f>
        <v/>
      </c>
      <c r="B267" s="17">
        <f>IF($N267="","",IF(INDEX('Deadline Log'!$G$6:$G$305,$N267)="","",INDEX('Deadline Log'!$G$6:$G$305,$N267)))</f>
        <v/>
      </c>
      <c r="C267" s="11">
        <f>IF($N267="","",INDEX('Deadline Log'!$K$6:$K$305,$N267))</f>
        <v/>
      </c>
      <c r="D267" s="9">
        <f>IF($N267="","",INDEX('Deadline Log'!$J$6:$J$305,$N267))</f>
        <v/>
      </c>
      <c r="E267" s="11">
        <f>IF($N267="","",IF(INDEX('Deadline Log'!$A$6:$A$305,$N267)="","",INDEX('Deadline Log'!$A$6:$A$305,$N267)))</f>
        <v/>
      </c>
      <c r="F267" s="11">
        <f>IF($N267="","",IF(INDEX('Deadline Log'!$B$6:$B$305,$N267)="","",INDEX('Deadline Log'!$B$6:$B$305,$N267)))</f>
        <v/>
      </c>
      <c r="G267" s="11">
        <f>IF($N267="","",IF(INDEX('Deadline Log'!$D$6:$D$305,$N267)="","",INDEX('Deadline Log'!$D$6:$D$305,$N267)))</f>
        <v/>
      </c>
      <c r="H267" s="17">
        <f>IF($N267="","",IF(INDEX('Deadline Log'!$E$6:$E$305,$N267)="","",INDEX('Deadline Log'!$E$6:$E$305,$N267)))</f>
        <v/>
      </c>
      <c r="I267" s="11">
        <f>IF($N267="","",IF(INDEX('Deadline Log'!$F$6:$F$305,$N267)="","",INDEX('Deadline Log'!$F$6:$F$305,$N267)))</f>
        <v/>
      </c>
      <c r="J267" s="11">
        <f>IF($N267="","",IF(INDEX('Deadline Log'!$L$6:$L$305,$N267)="","",INDEX('Deadline Log'!$L$6:$L$305,$N267)))</f>
        <v/>
      </c>
      <c r="K267" s="11">
        <f>IF($N267="","",IF(INDEX('Deadline Log'!$M$6:$M$305,$N267)="","",INDEX('Deadline Log'!$M$6:$M$305,$N267)))</f>
        <v/>
      </c>
      <c r="L267" s="11">
        <f>IF($N267="","",IF(INDEX('Deadline Log'!$O$6:$O$305,$N267)="","",INDEX('Deadline Log'!$O$6:$O$305,$N267)))</f>
        <v/>
      </c>
      <c r="M267" s="12">
        <f>IF(A267="","",SMALL('Deadline Log'!$R$6:$R$305,A267))</f>
        <v/>
      </c>
      <c r="N267" s="9">
        <f>IF(M267="","",MATCH(M267,'Deadline Log'!$R$6:$R$305,0))</f>
        <v/>
      </c>
    </row>
    <row r="268">
      <c r="A268" s="13">
        <f>IF(ROW()-ROW($A$5)&gt;$C$3,"",ROW()-ROW($A$5))</f>
        <v/>
      </c>
      <c r="B268" s="17">
        <f>IF($N268="","",IF(INDEX('Deadline Log'!$G$6:$G$305,$N268)="","",INDEX('Deadline Log'!$G$6:$G$305,$N268)))</f>
        <v/>
      </c>
      <c r="C268" s="11">
        <f>IF($N268="","",INDEX('Deadline Log'!$K$6:$K$305,$N268))</f>
        <v/>
      </c>
      <c r="D268" s="9">
        <f>IF($N268="","",INDEX('Deadline Log'!$J$6:$J$305,$N268))</f>
        <v/>
      </c>
      <c r="E268" s="11">
        <f>IF($N268="","",IF(INDEX('Deadline Log'!$A$6:$A$305,$N268)="","",INDEX('Deadline Log'!$A$6:$A$305,$N268)))</f>
        <v/>
      </c>
      <c r="F268" s="11">
        <f>IF($N268="","",IF(INDEX('Deadline Log'!$B$6:$B$305,$N268)="","",INDEX('Deadline Log'!$B$6:$B$305,$N268)))</f>
        <v/>
      </c>
      <c r="G268" s="11">
        <f>IF($N268="","",IF(INDEX('Deadline Log'!$D$6:$D$305,$N268)="","",INDEX('Deadline Log'!$D$6:$D$305,$N268)))</f>
        <v/>
      </c>
      <c r="H268" s="17">
        <f>IF($N268="","",IF(INDEX('Deadline Log'!$E$6:$E$305,$N268)="","",INDEX('Deadline Log'!$E$6:$E$305,$N268)))</f>
        <v/>
      </c>
      <c r="I268" s="11">
        <f>IF($N268="","",IF(INDEX('Deadline Log'!$F$6:$F$305,$N268)="","",INDEX('Deadline Log'!$F$6:$F$305,$N268)))</f>
        <v/>
      </c>
      <c r="J268" s="11">
        <f>IF($N268="","",IF(INDEX('Deadline Log'!$L$6:$L$305,$N268)="","",INDEX('Deadline Log'!$L$6:$L$305,$N268)))</f>
        <v/>
      </c>
      <c r="K268" s="11">
        <f>IF($N268="","",IF(INDEX('Deadline Log'!$M$6:$M$305,$N268)="","",INDEX('Deadline Log'!$M$6:$M$305,$N268)))</f>
        <v/>
      </c>
      <c r="L268" s="11">
        <f>IF($N268="","",IF(INDEX('Deadline Log'!$O$6:$O$305,$N268)="","",INDEX('Deadline Log'!$O$6:$O$305,$N268)))</f>
        <v/>
      </c>
      <c r="M268" s="12">
        <f>IF(A268="","",SMALL('Deadline Log'!$R$6:$R$305,A268))</f>
        <v/>
      </c>
      <c r="N268" s="9">
        <f>IF(M268="","",MATCH(M268,'Deadline Log'!$R$6:$R$305,0))</f>
        <v/>
      </c>
    </row>
    <row r="269">
      <c r="A269" s="13">
        <f>IF(ROW()-ROW($A$5)&gt;$C$3,"",ROW()-ROW($A$5))</f>
        <v/>
      </c>
      <c r="B269" s="17">
        <f>IF($N269="","",IF(INDEX('Deadline Log'!$G$6:$G$305,$N269)="","",INDEX('Deadline Log'!$G$6:$G$305,$N269)))</f>
        <v/>
      </c>
      <c r="C269" s="11">
        <f>IF($N269="","",INDEX('Deadline Log'!$K$6:$K$305,$N269))</f>
        <v/>
      </c>
      <c r="D269" s="9">
        <f>IF($N269="","",INDEX('Deadline Log'!$J$6:$J$305,$N269))</f>
        <v/>
      </c>
      <c r="E269" s="11">
        <f>IF($N269="","",IF(INDEX('Deadline Log'!$A$6:$A$305,$N269)="","",INDEX('Deadline Log'!$A$6:$A$305,$N269)))</f>
        <v/>
      </c>
      <c r="F269" s="11">
        <f>IF($N269="","",IF(INDEX('Deadline Log'!$B$6:$B$305,$N269)="","",INDEX('Deadline Log'!$B$6:$B$305,$N269)))</f>
        <v/>
      </c>
      <c r="G269" s="11">
        <f>IF($N269="","",IF(INDEX('Deadline Log'!$D$6:$D$305,$N269)="","",INDEX('Deadline Log'!$D$6:$D$305,$N269)))</f>
        <v/>
      </c>
      <c r="H269" s="17">
        <f>IF($N269="","",IF(INDEX('Deadline Log'!$E$6:$E$305,$N269)="","",INDEX('Deadline Log'!$E$6:$E$305,$N269)))</f>
        <v/>
      </c>
      <c r="I269" s="11">
        <f>IF($N269="","",IF(INDEX('Deadline Log'!$F$6:$F$305,$N269)="","",INDEX('Deadline Log'!$F$6:$F$305,$N269)))</f>
        <v/>
      </c>
      <c r="J269" s="11">
        <f>IF($N269="","",IF(INDEX('Deadline Log'!$L$6:$L$305,$N269)="","",INDEX('Deadline Log'!$L$6:$L$305,$N269)))</f>
        <v/>
      </c>
      <c r="K269" s="11">
        <f>IF($N269="","",IF(INDEX('Deadline Log'!$M$6:$M$305,$N269)="","",INDEX('Deadline Log'!$M$6:$M$305,$N269)))</f>
        <v/>
      </c>
      <c r="L269" s="11">
        <f>IF($N269="","",IF(INDEX('Deadline Log'!$O$6:$O$305,$N269)="","",INDEX('Deadline Log'!$O$6:$O$305,$N269)))</f>
        <v/>
      </c>
      <c r="M269" s="12">
        <f>IF(A269="","",SMALL('Deadline Log'!$R$6:$R$305,A269))</f>
        <v/>
      </c>
      <c r="N269" s="9">
        <f>IF(M269="","",MATCH(M269,'Deadline Log'!$R$6:$R$305,0))</f>
        <v/>
      </c>
    </row>
    <row r="270">
      <c r="A270" s="13">
        <f>IF(ROW()-ROW($A$5)&gt;$C$3,"",ROW()-ROW($A$5))</f>
        <v/>
      </c>
      <c r="B270" s="17">
        <f>IF($N270="","",IF(INDEX('Deadline Log'!$G$6:$G$305,$N270)="","",INDEX('Deadline Log'!$G$6:$G$305,$N270)))</f>
        <v/>
      </c>
      <c r="C270" s="11">
        <f>IF($N270="","",INDEX('Deadline Log'!$K$6:$K$305,$N270))</f>
        <v/>
      </c>
      <c r="D270" s="9">
        <f>IF($N270="","",INDEX('Deadline Log'!$J$6:$J$305,$N270))</f>
        <v/>
      </c>
      <c r="E270" s="11">
        <f>IF($N270="","",IF(INDEX('Deadline Log'!$A$6:$A$305,$N270)="","",INDEX('Deadline Log'!$A$6:$A$305,$N270)))</f>
        <v/>
      </c>
      <c r="F270" s="11">
        <f>IF($N270="","",IF(INDEX('Deadline Log'!$B$6:$B$305,$N270)="","",INDEX('Deadline Log'!$B$6:$B$305,$N270)))</f>
        <v/>
      </c>
      <c r="G270" s="11">
        <f>IF($N270="","",IF(INDEX('Deadline Log'!$D$6:$D$305,$N270)="","",INDEX('Deadline Log'!$D$6:$D$305,$N270)))</f>
        <v/>
      </c>
      <c r="H270" s="17">
        <f>IF($N270="","",IF(INDEX('Deadline Log'!$E$6:$E$305,$N270)="","",INDEX('Deadline Log'!$E$6:$E$305,$N270)))</f>
        <v/>
      </c>
      <c r="I270" s="11">
        <f>IF($N270="","",IF(INDEX('Deadline Log'!$F$6:$F$305,$N270)="","",INDEX('Deadline Log'!$F$6:$F$305,$N270)))</f>
        <v/>
      </c>
      <c r="J270" s="11">
        <f>IF($N270="","",IF(INDEX('Deadline Log'!$L$6:$L$305,$N270)="","",INDEX('Deadline Log'!$L$6:$L$305,$N270)))</f>
        <v/>
      </c>
      <c r="K270" s="11">
        <f>IF($N270="","",IF(INDEX('Deadline Log'!$M$6:$M$305,$N270)="","",INDEX('Deadline Log'!$M$6:$M$305,$N270)))</f>
        <v/>
      </c>
      <c r="L270" s="11">
        <f>IF($N270="","",IF(INDEX('Deadline Log'!$O$6:$O$305,$N270)="","",INDEX('Deadline Log'!$O$6:$O$305,$N270)))</f>
        <v/>
      </c>
      <c r="M270" s="12">
        <f>IF(A270="","",SMALL('Deadline Log'!$R$6:$R$305,A270))</f>
        <v/>
      </c>
      <c r="N270" s="9">
        <f>IF(M270="","",MATCH(M270,'Deadline Log'!$R$6:$R$305,0))</f>
        <v/>
      </c>
    </row>
    <row r="271">
      <c r="A271" s="13">
        <f>IF(ROW()-ROW($A$5)&gt;$C$3,"",ROW()-ROW($A$5))</f>
        <v/>
      </c>
      <c r="B271" s="17">
        <f>IF($N271="","",IF(INDEX('Deadline Log'!$G$6:$G$305,$N271)="","",INDEX('Deadline Log'!$G$6:$G$305,$N271)))</f>
        <v/>
      </c>
      <c r="C271" s="11">
        <f>IF($N271="","",INDEX('Deadline Log'!$K$6:$K$305,$N271))</f>
        <v/>
      </c>
      <c r="D271" s="9">
        <f>IF($N271="","",INDEX('Deadline Log'!$J$6:$J$305,$N271))</f>
        <v/>
      </c>
      <c r="E271" s="11">
        <f>IF($N271="","",IF(INDEX('Deadline Log'!$A$6:$A$305,$N271)="","",INDEX('Deadline Log'!$A$6:$A$305,$N271)))</f>
        <v/>
      </c>
      <c r="F271" s="11">
        <f>IF($N271="","",IF(INDEX('Deadline Log'!$B$6:$B$305,$N271)="","",INDEX('Deadline Log'!$B$6:$B$305,$N271)))</f>
        <v/>
      </c>
      <c r="G271" s="11">
        <f>IF($N271="","",IF(INDEX('Deadline Log'!$D$6:$D$305,$N271)="","",INDEX('Deadline Log'!$D$6:$D$305,$N271)))</f>
        <v/>
      </c>
      <c r="H271" s="17">
        <f>IF($N271="","",IF(INDEX('Deadline Log'!$E$6:$E$305,$N271)="","",INDEX('Deadline Log'!$E$6:$E$305,$N271)))</f>
        <v/>
      </c>
      <c r="I271" s="11">
        <f>IF($N271="","",IF(INDEX('Deadline Log'!$F$6:$F$305,$N271)="","",INDEX('Deadline Log'!$F$6:$F$305,$N271)))</f>
        <v/>
      </c>
      <c r="J271" s="11">
        <f>IF($N271="","",IF(INDEX('Deadline Log'!$L$6:$L$305,$N271)="","",INDEX('Deadline Log'!$L$6:$L$305,$N271)))</f>
        <v/>
      </c>
      <c r="K271" s="11">
        <f>IF($N271="","",IF(INDEX('Deadline Log'!$M$6:$M$305,$N271)="","",INDEX('Deadline Log'!$M$6:$M$305,$N271)))</f>
        <v/>
      </c>
      <c r="L271" s="11">
        <f>IF($N271="","",IF(INDEX('Deadline Log'!$O$6:$O$305,$N271)="","",INDEX('Deadline Log'!$O$6:$O$305,$N271)))</f>
        <v/>
      </c>
      <c r="M271" s="12">
        <f>IF(A271="","",SMALL('Deadline Log'!$R$6:$R$305,A271))</f>
        <v/>
      </c>
      <c r="N271" s="9">
        <f>IF(M271="","",MATCH(M271,'Deadline Log'!$R$6:$R$305,0))</f>
        <v/>
      </c>
    </row>
    <row r="272">
      <c r="A272" s="13">
        <f>IF(ROW()-ROW($A$5)&gt;$C$3,"",ROW()-ROW($A$5))</f>
        <v/>
      </c>
      <c r="B272" s="17">
        <f>IF($N272="","",IF(INDEX('Deadline Log'!$G$6:$G$305,$N272)="","",INDEX('Deadline Log'!$G$6:$G$305,$N272)))</f>
        <v/>
      </c>
      <c r="C272" s="11">
        <f>IF($N272="","",INDEX('Deadline Log'!$K$6:$K$305,$N272))</f>
        <v/>
      </c>
      <c r="D272" s="9">
        <f>IF($N272="","",INDEX('Deadline Log'!$J$6:$J$305,$N272))</f>
        <v/>
      </c>
      <c r="E272" s="11">
        <f>IF($N272="","",IF(INDEX('Deadline Log'!$A$6:$A$305,$N272)="","",INDEX('Deadline Log'!$A$6:$A$305,$N272)))</f>
        <v/>
      </c>
      <c r="F272" s="11">
        <f>IF($N272="","",IF(INDEX('Deadline Log'!$B$6:$B$305,$N272)="","",INDEX('Deadline Log'!$B$6:$B$305,$N272)))</f>
        <v/>
      </c>
      <c r="G272" s="11">
        <f>IF($N272="","",IF(INDEX('Deadline Log'!$D$6:$D$305,$N272)="","",INDEX('Deadline Log'!$D$6:$D$305,$N272)))</f>
        <v/>
      </c>
      <c r="H272" s="17">
        <f>IF($N272="","",IF(INDEX('Deadline Log'!$E$6:$E$305,$N272)="","",INDEX('Deadline Log'!$E$6:$E$305,$N272)))</f>
        <v/>
      </c>
      <c r="I272" s="11">
        <f>IF($N272="","",IF(INDEX('Deadline Log'!$F$6:$F$305,$N272)="","",INDEX('Deadline Log'!$F$6:$F$305,$N272)))</f>
        <v/>
      </c>
      <c r="J272" s="11">
        <f>IF($N272="","",IF(INDEX('Deadline Log'!$L$6:$L$305,$N272)="","",INDEX('Deadline Log'!$L$6:$L$305,$N272)))</f>
        <v/>
      </c>
      <c r="K272" s="11">
        <f>IF($N272="","",IF(INDEX('Deadline Log'!$M$6:$M$305,$N272)="","",INDEX('Deadline Log'!$M$6:$M$305,$N272)))</f>
        <v/>
      </c>
      <c r="L272" s="11">
        <f>IF($N272="","",IF(INDEX('Deadline Log'!$O$6:$O$305,$N272)="","",INDEX('Deadline Log'!$O$6:$O$305,$N272)))</f>
        <v/>
      </c>
      <c r="M272" s="12">
        <f>IF(A272="","",SMALL('Deadline Log'!$R$6:$R$305,A272))</f>
        <v/>
      </c>
      <c r="N272" s="9">
        <f>IF(M272="","",MATCH(M272,'Deadline Log'!$R$6:$R$305,0))</f>
        <v/>
      </c>
    </row>
    <row r="273">
      <c r="A273" s="13">
        <f>IF(ROW()-ROW($A$5)&gt;$C$3,"",ROW()-ROW($A$5))</f>
        <v/>
      </c>
      <c r="B273" s="17">
        <f>IF($N273="","",IF(INDEX('Deadline Log'!$G$6:$G$305,$N273)="","",INDEX('Deadline Log'!$G$6:$G$305,$N273)))</f>
        <v/>
      </c>
      <c r="C273" s="11">
        <f>IF($N273="","",INDEX('Deadline Log'!$K$6:$K$305,$N273))</f>
        <v/>
      </c>
      <c r="D273" s="9">
        <f>IF($N273="","",INDEX('Deadline Log'!$J$6:$J$305,$N273))</f>
        <v/>
      </c>
      <c r="E273" s="11">
        <f>IF($N273="","",IF(INDEX('Deadline Log'!$A$6:$A$305,$N273)="","",INDEX('Deadline Log'!$A$6:$A$305,$N273)))</f>
        <v/>
      </c>
      <c r="F273" s="11">
        <f>IF($N273="","",IF(INDEX('Deadline Log'!$B$6:$B$305,$N273)="","",INDEX('Deadline Log'!$B$6:$B$305,$N273)))</f>
        <v/>
      </c>
      <c r="G273" s="11">
        <f>IF($N273="","",IF(INDEX('Deadline Log'!$D$6:$D$305,$N273)="","",INDEX('Deadline Log'!$D$6:$D$305,$N273)))</f>
        <v/>
      </c>
      <c r="H273" s="17">
        <f>IF($N273="","",IF(INDEX('Deadline Log'!$E$6:$E$305,$N273)="","",INDEX('Deadline Log'!$E$6:$E$305,$N273)))</f>
        <v/>
      </c>
      <c r="I273" s="11">
        <f>IF($N273="","",IF(INDEX('Deadline Log'!$F$6:$F$305,$N273)="","",INDEX('Deadline Log'!$F$6:$F$305,$N273)))</f>
        <v/>
      </c>
      <c r="J273" s="11">
        <f>IF($N273="","",IF(INDEX('Deadline Log'!$L$6:$L$305,$N273)="","",INDEX('Deadline Log'!$L$6:$L$305,$N273)))</f>
        <v/>
      </c>
      <c r="K273" s="11">
        <f>IF($N273="","",IF(INDEX('Deadline Log'!$M$6:$M$305,$N273)="","",INDEX('Deadline Log'!$M$6:$M$305,$N273)))</f>
        <v/>
      </c>
      <c r="L273" s="11">
        <f>IF($N273="","",IF(INDEX('Deadline Log'!$O$6:$O$305,$N273)="","",INDEX('Deadline Log'!$O$6:$O$305,$N273)))</f>
        <v/>
      </c>
      <c r="M273" s="12">
        <f>IF(A273="","",SMALL('Deadline Log'!$R$6:$R$305,A273))</f>
        <v/>
      </c>
      <c r="N273" s="9">
        <f>IF(M273="","",MATCH(M273,'Deadline Log'!$R$6:$R$305,0))</f>
        <v/>
      </c>
    </row>
    <row r="274">
      <c r="A274" s="13">
        <f>IF(ROW()-ROW($A$5)&gt;$C$3,"",ROW()-ROW($A$5))</f>
        <v/>
      </c>
      <c r="B274" s="17">
        <f>IF($N274="","",IF(INDEX('Deadline Log'!$G$6:$G$305,$N274)="","",INDEX('Deadline Log'!$G$6:$G$305,$N274)))</f>
        <v/>
      </c>
      <c r="C274" s="11">
        <f>IF($N274="","",INDEX('Deadline Log'!$K$6:$K$305,$N274))</f>
        <v/>
      </c>
      <c r="D274" s="9">
        <f>IF($N274="","",INDEX('Deadline Log'!$J$6:$J$305,$N274))</f>
        <v/>
      </c>
      <c r="E274" s="11">
        <f>IF($N274="","",IF(INDEX('Deadline Log'!$A$6:$A$305,$N274)="","",INDEX('Deadline Log'!$A$6:$A$305,$N274)))</f>
        <v/>
      </c>
      <c r="F274" s="11">
        <f>IF($N274="","",IF(INDEX('Deadline Log'!$B$6:$B$305,$N274)="","",INDEX('Deadline Log'!$B$6:$B$305,$N274)))</f>
        <v/>
      </c>
      <c r="G274" s="11">
        <f>IF($N274="","",IF(INDEX('Deadline Log'!$D$6:$D$305,$N274)="","",INDEX('Deadline Log'!$D$6:$D$305,$N274)))</f>
        <v/>
      </c>
      <c r="H274" s="17">
        <f>IF($N274="","",IF(INDEX('Deadline Log'!$E$6:$E$305,$N274)="","",INDEX('Deadline Log'!$E$6:$E$305,$N274)))</f>
        <v/>
      </c>
      <c r="I274" s="11">
        <f>IF($N274="","",IF(INDEX('Deadline Log'!$F$6:$F$305,$N274)="","",INDEX('Deadline Log'!$F$6:$F$305,$N274)))</f>
        <v/>
      </c>
      <c r="J274" s="11">
        <f>IF($N274="","",IF(INDEX('Deadline Log'!$L$6:$L$305,$N274)="","",INDEX('Deadline Log'!$L$6:$L$305,$N274)))</f>
        <v/>
      </c>
      <c r="K274" s="11">
        <f>IF($N274="","",IF(INDEX('Deadline Log'!$M$6:$M$305,$N274)="","",INDEX('Deadline Log'!$M$6:$M$305,$N274)))</f>
        <v/>
      </c>
      <c r="L274" s="11">
        <f>IF($N274="","",IF(INDEX('Deadline Log'!$O$6:$O$305,$N274)="","",INDEX('Deadline Log'!$O$6:$O$305,$N274)))</f>
        <v/>
      </c>
      <c r="M274" s="12">
        <f>IF(A274="","",SMALL('Deadline Log'!$R$6:$R$305,A274))</f>
        <v/>
      </c>
      <c r="N274" s="9">
        <f>IF(M274="","",MATCH(M274,'Deadline Log'!$R$6:$R$305,0))</f>
        <v/>
      </c>
    </row>
    <row r="275">
      <c r="A275" s="13">
        <f>IF(ROW()-ROW($A$5)&gt;$C$3,"",ROW()-ROW($A$5))</f>
        <v/>
      </c>
      <c r="B275" s="17">
        <f>IF($N275="","",IF(INDEX('Deadline Log'!$G$6:$G$305,$N275)="","",INDEX('Deadline Log'!$G$6:$G$305,$N275)))</f>
        <v/>
      </c>
      <c r="C275" s="11">
        <f>IF($N275="","",INDEX('Deadline Log'!$K$6:$K$305,$N275))</f>
        <v/>
      </c>
      <c r="D275" s="9">
        <f>IF($N275="","",INDEX('Deadline Log'!$J$6:$J$305,$N275))</f>
        <v/>
      </c>
      <c r="E275" s="11">
        <f>IF($N275="","",IF(INDEX('Deadline Log'!$A$6:$A$305,$N275)="","",INDEX('Deadline Log'!$A$6:$A$305,$N275)))</f>
        <v/>
      </c>
      <c r="F275" s="11">
        <f>IF($N275="","",IF(INDEX('Deadline Log'!$B$6:$B$305,$N275)="","",INDEX('Deadline Log'!$B$6:$B$305,$N275)))</f>
        <v/>
      </c>
      <c r="G275" s="11">
        <f>IF($N275="","",IF(INDEX('Deadline Log'!$D$6:$D$305,$N275)="","",INDEX('Deadline Log'!$D$6:$D$305,$N275)))</f>
        <v/>
      </c>
      <c r="H275" s="17">
        <f>IF($N275="","",IF(INDEX('Deadline Log'!$E$6:$E$305,$N275)="","",INDEX('Deadline Log'!$E$6:$E$305,$N275)))</f>
        <v/>
      </c>
      <c r="I275" s="11">
        <f>IF($N275="","",IF(INDEX('Deadline Log'!$F$6:$F$305,$N275)="","",INDEX('Deadline Log'!$F$6:$F$305,$N275)))</f>
        <v/>
      </c>
      <c r="J275" s="11">
        <f>IF($N275="","",IF(INDEX('Deadline Log'!$L$6:$L$305,$N275)="","",INDEX('Deadline Log'!$L$6:$L$305,$N275)))</f>
        <v/>
      </c>
      <c r="K275" s="11">
        <f>IF($N275="","",IF(INDEX('Deadline Log'!$M$6:$M$305,$N275)="","",INDEX('Deadline Log'!$M$6:$M$305,$N275)))</f>
        <v/>
      </c>
      <c r="L275" s="11">
        <f>IF($N275="","",IF(INDEX('Deadline Log'!$O$6:$O$305,$N275)="","",INDEX('Deadline Log'!$O$6:$O$305,$N275)))</f>
        <v/>
      </c>
      <c r="M275" s="12">
        <f>IF(A275="","",SMALL('Deadline Log'!$R$6:$R$305,A275))</f>
        <v/>
      </c>
      <c r="N275" s="9">
        <f>IF(M275="","",MATCH(M275,'Deadline Log'!$R$6:$R$305,0))</f>
        <v/>
      </c>
    </row>
    <row r="276">
      <c r="A276" s="13">
        <f>IF(ROW()-ROW($A$5)&gt;$C$3,"",ROW()-ROW($A$5))</f>
        <v/>
      </c>
      <c r="B276" s="17">
        <f>IF($N276="","",IF(INDEX('Deadline Log'!$G$6:$G$305,$N276)="","",INDEX('Deadline Log'!$G$6:$G$305,$N276)))</f>
        <v/>
      </c>
      <c r="C276" s="11">
        <f>IF($N276="","",INDEX('Deadline Log'!$K$6:$K$305,$N276))</f>
        <v/>
      </c>
      <c r="D276" s="9">
        <f>IF($N276="","",INDEX('Deadline Log'!$J$6:$J$305,$N276))</f>
        <v/>
      </c>
      <c r="E276" s="11">
        <f>IF($N276="","",IF(INDEX('Deadline Log'!$A$6:$A$305,$N276)="","",INDEX('Deadline Log'!$A$6:$A$305,$N276)))</f>
        <v/>
      </c>
      <c r="F276" s="11">
        <f>IF($N276="","",IF(INDEX('Deadline Log'!$B$6:$B$305,$N276)="","",INDEX('Deadline Log'!$B$6:$B$305,$N276)))</f>
        <v/>
      </c>
      <c r="G276" s="11">
        <f>IF($N276="","",IF(INDEX('Deadline Log'!$D$6:$D$305,$N276)="","",INDEX('Deadline Log'!$D$6:$D$305,$N276)))</f>
        <v/>
      </c>
      <c r="H276" s="17">
        <f>IF($N276="","",IF(INDEX('Deadline Log'!$E$6:$E$305,$N276)="","",INDEX('Deadline Log'!$E$6:$E$305,$N276)))</f>
        <v/>
      </c>
      <c r="I276" s="11">
        <f>IF($N276="","",IF(INDEX('Deadline Log'!$F$6:$F$305,$N276)="","",INDEX('Deadline Log'!$F$6:$F$305,$N276)))</f>
        <v/>
      </c>
      <c r="J276" s="11">
        <f>IF($N276="","",IF(INDEX('Deadline Log'!$L$6:$L$305,$N276)="","",INDEX('Deadline Log'!$L$6:$L$305,$N276)))</f>
        <v/>
      </c>
      <c r="K276" s="11">
        <f>IF($N276="","",IF(INDEX('Deadline Log'!$M$6:$M$305,$N276)="","",INDEX('Deadline Log'!$M$6:$M$305,$N276)))</f>
        <v/>
      </c>
      <c r="L276" s="11">
        <f>IF($N276="","",IF(INDEX('Deadline Log'!$O$6:$O$305,$N276)="","",INDEX('Deadline Log'!$O$6:$O$305,$N276)))</f>
        <v/>
      </c>
      <c r="M276" s="12">
        <f>IF(A276="","",SMALL('Deadline Log'!$R$6:$R$305,A276))</f>
        <v/>
      </c>
      <c r="N276" s="9">
        <f>IF(M276="","",MATCH(M276,'Deadline Log'!$R$6:$R$305,0))</f>
        <v/>
      </c>
    </row>
    <row r="277">
      <c r="A277" s="13">
        <f>IF(ROW()-ROW($A$5)&gt;$C$3,"",ROW()-ROW($A$5))</f>
        <v/>
      </c>
      <c r="B277" s="17">
        <f>IF($N277="","",IF(INDEX('Deadline Log'!$G$6:$G$305,$N277)="","",INDEX('Deadline Log'!$G$6:$G$305,$N277)))</f>
        <v/>
      </c>
      <c r="C277" s="11">
        <f>IF($N277="","",INDEX('Deadline Log'!$K$6:$K$305,$N277))</f>
        <v/>
      </c>
      <c r="D277" s="9">
        <f>IF($N277="","",INDEX('Deadline Log'!$J$6:$J$305,$N277))</f>
        <v/>
      </c>
      <c r="E277" s="11">
        <f>IF($N277="","",IF(INDEX('Deadline Log'!$A$6:$A$305,$N277)="","",INDEX('Deadline Log'!$A$6:$A$305,$N277)))</f>
        <v/>
      </c>
      <c r="F277" s="11">
        <f>IF($N277="","",IF(INDEX('Deadline Log'!$B$6:$B$305,$N277)="","",INDEX('Deadline Log'!$B$6:$B$305,$N277)))</f>
        <v/>
      </c>
      <c r="G277" s="11">
        <f>IF($N277="","",IF(INDEX('Deadline Log'!$D$6:$D$305,$N277)="","",INDEX('Deadline Log'!$D$6:$D$305,$N277)))</f>
        <v/>
      </c>
      <c r="H277" s="17">
        <f>IF($N277="","",IF(INDEX('Deadline Log'!$E$6:$E$305,$N277)="","",INDEX('Deadline Log'!$E$6:$E$305,$N277)))</f>
        <v/>
      </c>
      <c r="I277" s="11">
        <f>IF($N277="","",IF(INDEX('Deadline Log'!$F$6:$F$305,$N277)="","",INDEX('Deadline Log'!$F$6:$F$305,$N277)))</f>
        <v/>
      </c>
      <c r="J277" s="11">
        <f>IF($N277="","",IF(INDEX('Deadline Log'!$L$6:$L$305,$N277)="","",INDEX('Deadline Log'!$L$6:$L$305,$N277)))</f>
        <v/>
      </c>
      <c r="K277" s="11">
        <f>IF($N277="","",IF(INDEX('Deadline Log'!$M$6:$M$305,$N277)="","",INDEX('Deadline Log'!$M$6:$M$305,$N277)))</f>
        <v/>
      </c>
      <c r="L277" s="11">
        <f>IF($N277="","",IF(INDEX('Deadline Log'!$O$6:$O$305,$N277)="","",INDEX('Deadline Log'!$O$6:$O$305,$N277)))</f>
        <v/>
      </c>
      <c r="M277" s="12">
        <f>IF(A277="","",SMALL('Deadline Log'!$R$6:$R$305,A277))</f>
        <v/>
      </c>
      <c r="N277" s="9">
        <f>IF(M277="","",MATCH(M277,'Deadline Log'!$R$6:$R$305,0))</f>
        <v/>
      </c>
    </row>
    <row r="278">
      <c r="A278" s="13">
        <f>IF(ROW()-ROW($A$5)&gt;$C$3,"",ROW()-ROW($A$5))</f>
        <v/>
      </c>
      <c r="B278" s="17">
        <f>IF($N278="","",IF(INDEX('Deadline Log'!$G$6:$G$305,$N278)="","",INDEX('Deadline Log'!$G$6:$G$305,$N278)))</f>
        <v/>
      </c>
      <c r="C278" s="11">
        <f>IF($N278="","",INDEX('Deadline Log'!$K$6:$K$305,$N278))</f>
        <v/>
      </c>
      <c r="D278" s="9">
        <f>IF($N278="","",INDEX('Deadline Log'!$J$6:$J$305,$N278))</f>
        <v/>
      </c>
      <c r="E278" s="11">
        <f>IF($N278="","",IF(INDEX('Deadline Log'!$A$6:$A$305,$N278)="","",INDEX('Deadline Log'!$A$6:$A$305,$N278)))</f>
        <v/>
      </c>
      <c r="F278" s="11">
        <f>IF($N278="","",IF(INDEX('Deadline Log'!$B$6:$B$305,$N278)="","",INDEX('Deadline Log'!$B$6:$B$305,$N278)))</f>
        <v/>
      </c>
      <c r="G278" s="11">
        <f>IF($N278="","",IF(INDEX('Deadline Log'!$D$6:$D$305,$N278)="","",INDEX('Deadline Log'!$D$6:$D$305,$N278)))</f>
        <v/>
      </c>
      <c r="H278" s="17">
        <f>IF($N278="","",IF(INDEX('Deadline Log'!$E$6:$E$305,$N278)="","",INDEX('Deadline Log'!$E$6:$E$305,$N278)))</f>
        <v/>
      </c>
      <c r="I278" s="11">
        <f>IF($N278="","",IF(INDEX('Deadline Log'!$F$6:$F$305,$N278)="","",INDEX('Deadline Log'!$F$6:$F$305,$N278)))</f>
        <v/>
      </c>
      <c r="J278" s="11">
        <f>IF($N278="","",IF(INDEX('Deadline Log'!$L$6:$L$305,$N278)="","",INDEX('Deadline Log'!$L$6:$L$305,$N278)))</f>
        <v/>
      </c>
      <c r="K278" s="11">
        <f>IF($N278="","",IF(INDEX('Deadline Log'!$M$6:$M$305,$N278)="","",INDEX('Deadline Log'!$M$6:$M$305,$N278)))</f>
        <v/>
      </c>
      <c r="L278" s="11">
        <f>IF($N278="","",IF(INDEX('Deadline Log'!$O$6:$O$305,$N278)="","",INDEX('Deadline Log'!$O$6:$O$305,$N278)))</f>
        <v/>
      </c>
      <c r="M278" s="12">
        <f>IF(A278="","",SMALL('Deadline Log'!$R$6:$R$305,A278))</f>
        <v/>
      </c>
      <c r="N278" s="9">
        <f>IF(M278="","",MATCH(M278,'Deadline Log'!$R$6:$R$305,0))</f>
        <v/>
      </c>
    </row>
    <row r="279">
      <c r="A279" s="13">
        <f>IF(ROW()-ROW($A$5)&gt;$C$3,"",ROW()-ROW($A$5))</f>
        <v/>
      </c>
      <c r="B279" s="17">
        <f>IF($N279="","",IF(INDEX('Deadline Log'!$G$6:$G$305,$N279)="","",INDEX('Deadline Log'!$G$6:$G$305,$N279)))</f>
        <v/>
      </c>
      <c r="C279" s="11">
        <f>IF($N279="","",INDEX('Deadline Log'!$K$6:$K$305,$N279))</f>
        <v/>
      </c>
      <c r="D279" s="9">
        <f>IF($N279="","",INDEX('Deadline Log'!$J$6:$J$305,$N279))</f>
        <v/>
      </c>
      <c r="E279" s="11">
        <f>IF($N279="","",IF(INDEX('Deadline Log'!$A$6:$A$305,$N279)="","",INDEX('Deadline Log'!$A$6:$A$305,$N279)))</f>
        <v/>
      </c>
      <c r="F279" s="11">
        <f>IF($N279="","",IF(INDEX('Deadline Log'!$B$6:$B$305,$N279)="","",INDEX('Deadline Log'!$B$6:$B$305,$N279)))</f>
        <v/>
      </c>
      <c r="G279" s="11">
        <f>IF($N279="","",IF(INDEX('Deadline Log'!$D$6:$D$305,$N279)="","",INDEX('Deadline Log'!$D$6:$D$305,$N279)))</f>
        <v/>
      </c>
      <c r="H279" s="17">
        <f>IF($N279="","",IF(INDEX('Deadline Log'!$E$6:$E$305,$N279)="","",INDEX('Deadline Log'!$E$6:$E$305,$N279)))</f>
        <v/>
      </c>
      <c r="I279" s="11">
        <f>IF($N279="","",IF(INDEX('Deadline Log'!$F$6:$F$305,$N279)="","",INDEX('Deadline Log'!$F$6:$F$305,$N279)))</f>
        <v/>
      </c>
      <c r="J279" s="11">
        <f>IF($N279="","",IF(INDEX('Deadline Log'!$L$6:$L$305,$N279)="","",INDEX('Deadline Log'!$L$6:$L$305,$N279)))</f>
        <v/>
      </c>
      <c r="K279" s="11">
        <f>IF($N279="","",IF(INDEX('Deadline Log'!$M$6:$M$305,$N279)="","",INDEX('Deadline Log'!$M$6:$M$305,$N279)))</f>
        <v/>
      </c>
      <c r="L279" s="11">
        <f>IF($N279="","",IF(INDEX('Deadline Log'!$O$6:$O$305,$N279)="","",INDEX('Deadline Log'!$O$6:$O$305,$N279)))</f>
        <v/>
      </c>
      <c r="M279" s="12">
        <f>IF(A279="","",SMALL('Deadline Log'!$R$6:$R$305,A279))</f>
        <v/>
      </c>
      <c r="N279" s="9">
        <f>IF(M279="","",MATCH(M279,'Deadline Log'!$R$6:$R$305,0))</f>
        <v/>
      </c>
    </row>
    <row r="280">
      <c r="A280" s="13">
        <f>IF(ROW()-ROW($A$5)&gt;$C$3,"",ROW()-ROW($A$5))</f>
        <v/>
      </c>
      <c r="B280" s="17">
        <f>IF($N280="","",IF(INDEX('Deadline Log'!$G$6:$G$305,$N280)="","",INDEX('Deadline Log'!$G$6:$G$305,$N280)))</f>
        <v/>
      </c>
      <c r="C280" s="11">
        <f>IF($N280="","",INDEX('Deadline Log'!$K$6:$K$305,$N280))</f>
        <v/>
      </c>
      <c r="D280" s="9">
        <f>IF($N280="","",INDEX('Deadline Log'!$J$6:$J$305,$N280))</f>
        <v/>
      </c>
      <c r="E280" s="11">
        <f>IF($N280="","",IF(INDEX('Deadline Log'!$A$6:$A$305,$N280)="","",INDEX('Deadline Log'!$A$6:$A$305,$N280)))</f>
        <v/>
      </c>
      <c r="F280" s="11">
        <f>IF($N280="","",IF(INDEX('Deadline Log'!$B$6:$B$305,$N280)="","",INDEX('Deadline Log'!$B$6:$B$305,$N280)))</f>
        <v/>
      </c>
      <c r="G280" s="11">
        <f>IF($N280="","",IF(INDEX('Deadline Log'!$D$6:$D$305,$N280)="","",INDEX('Deadline Log'!$D$6:$D$305,$N280)))</f>
        <v/>
      </c>
      <c r="H280" s="17">
        <f>IF($N280="","",IF(INDEX('Deadline Log'!$E$6:$E$305,$N280)="","",INDEX('Deadline Log'!$E$6:$E$305,$N280)))</f>
        <v/>
      </c>
      <c r="I280" s="11">
        <f>IF($N280="","",IF(INDEX('Deadline Log'!$F$6:$F$305,$N280)="","",INDEX('Deadline Log'!$F$6:$F$305,$N280)))</f>
        <v/>
      </c>
      <c r="J280" s="11">
        <f>IF($N280="","",IF(INDEX('Deadline Log'!$L$6:$L$305,$N280)="","",INDEX('Deadline Log'!$L$6:$L$305,$N280)))</f>
        <v/>
      </c>
      <c r="K280" s="11">
        <f>IF($N280="","",IF(INDEX('Deadline Log'!$M$6:$M$305,$N280)="","",INDEX('Deadline Log'!$M$6:$M$305,$N280)))</f>
        <v/>
      </c>
      <c r="L280" s="11">
        <f>IF($N280="","",IF(INDEX('Deadline Log'!$O$6:$O$305,$N280)="","",INDEX('Deadline Log'!$O$6:$O$305,$N280)))</f>
        <v/>
      </c>
      <c r="M280" s="12">
        <f>IF(A280="","",SMALL('Deadline Log'!$R$6:$R$305,A280))</f>
        <v/>
      </c>
      <c r="N280" s="9">
        <f>IF(M280="","",MATCH(M280,'Deadline Log'!$R$6:$R$305,0))</f>
        <v/>
      </c>
    </row>
    <row r="281">
      <c r="A281" s="13">
        <f>IF(ROW()-ROW($A$5)&gt;$C$3,"",ROW()-ROW($A$5))</f>
        <v/>
      </c>
      <c r="B281" s="17">
        <f>IF($N281="","",IF(INDEX('Deadline Log'!$G$6:$G$305,$N281)="","",INDEX('Deadline Log'!$G$6:$G$305,$N281)))</f>
        <v/>
      </c>
      <c r="C281" s="11">
        <f>IF($N281="","",INDEX('Deadline Log'!$K$6:$K$305,$N281))</f>
        <v/>
      </c>
      <c r="D281" s="9">
        <f>IF($N281="","",INDEX('Deadline Log'!$J$6:$J$305,$N281))</f>
        <v/>
      </c>
      <c r="E281" s="11">
        <f>IF($N281="","",IF(INDEX('Deadline Log'!$A$6:$A$305,$N281)="","",INDEX('Deadline Log'!$A$6:$A$305,$N281)))</f>
        <v/>
      </c>
      <c r="F281" s="11">
        <f>IF($N281="","",IF(INDEX('Deadline Log'!$B$6:$B$305,$N281)="","",INDEX('Deadline Log'!$B$6:$B$305,$N281)))</f>
        <v/>
      </c>
      <c r="G281" s="11">
        <f>IF($N281="","",IF(INDEX('Deadline Log'!$D$6:$D$305,$N281)="","",INDEX('Deadline Log'!$D$6:$D$305,$N281)))</f>
        <v/>
      </c>
      <c r="H281" s="17">
        <f>IF($N281="","",IF(INDEX('Deadline Log'!$E$6:$E$305,$N281)="","",INDEX('Deadline Log'!$E$6:$E$305,$N281)))</f>
        <v/>
      </c>
      <c r="I281" s="11">
        <f>IF($N281="","",IF(INDEX('Deadline Log'!$F$6:$F$305,$N281)="","",INDEX('Deadline Log'!$F$6:$F$305,$N281)))</f>
        <v/>
      </c>
      <c r="J281" s="11">
        <f>IF($N281="","",IF(INDEX('Deadline Log'!$L$6:$L$305,$N281)="","",INDEX('Deadline Log'!$L$6:$L$305,$N281)))</f>
        <v/>
      </c>
      <c r="K281" s="11">
        <f>IF($N281="","",IF(INDEX('Deadline Log'!$M$6:$M$305,$N281)="","",INDEX('Deadline Log'!$M$6:$M$305,$N281)))</f>
        <v/>
      </c>
      <c r="L281" s="11">
        <f>IF($N281="","",IF(INDEX('Deadline Log'!$O$6:$O$305,$N281)="","",INDEX('Deadline Log'!$O$6:$O$305,$N281)))</f>
        <v/>
      </c>
      <c r="M281" s="12">
        <f>IF(A281="","",SMALL('Deadline Log'!$R$6:$R$305,A281))</f>
        <v/>
      </c>
      <c r="N281" s="9">
        <f>IF(M281="","",MATCH(M281,'Deadline Log'!$R$6:$R$305,0))</f>
        <v/>
      </c>
    </row>
    <row r="282">
      <c r="A282" s="13">
        <f>IF(ROW()-ROW($A$5)&gt;$C$3,"",ROW()-ROW($A$5))</f>
        <v/>
      </c>
      <c r="B282" s="17">
        <f>IF($N282="","",IF(INDEX('Deadline Log'!$G$6:$G$305,$N282)="","",INDEX('Deadline Log'!$G$6:$G$305,$N282)))</f>
        <v/>
      </c>
      <c r="C282" s="11">
        <f>IF($N282="","",INDEX('Deadline Log'!$K$6:$K$305,$N282))</f>
        <v/>
      </c>
      <c r="D282" s="9">
        <f>IF($N282="","",INDEX('Deadline Log'!$J$6:$J$305,$N282))</f>
        <v/>
      </c>
      <c r="E282" s="11">
        <f>IF($N282="","",IF(INDEX('Deadline Log'!$A$6:$A$305,$N282)="","",INDEX('Deadline Log'!$A$6:$A$305,$N282)))</f>
        <v/>
      </c>
      <c r="F282" s="11">
        <f>IF($N282="","",IF(INDEX('Deadline Log'!$B$6:$B$305,$N282)="","",INDEX('Deadline Log'!$B$6:$B$305,$N282)))</f>
        <v/>
      </c>
      <c r="G282" s="11">
        <f>IF($N282="","",IF(INDEX('Deadline Log'!$D$6:$D$305,$N282)="","",INDEX('Deadline Log'!$D$6:$D$305,$N282)))</f>
        <v/>
      </c>
      <c r="H282" s="17">
        <f>IF($N282="","",IF(INDEX('Deadline Log'!$E$6:$E$305,$N282)="","",INDEX('Deadline Log'!$E$6:$E$305,$N282)))</f>
        <v/>
      </c>
      <c r="I282" s="11">
        <f>IF($N282="","",IF(INDEX('Deadline Log'!$F$6:$F$305,$N282)="","",INDEX('Deadline Log'!$F$6:$F$305,$N282)))</f>
        <v/>
      </c>
      <c r="J282" s="11">
        <f>IF($N282="","",IF(INDEX('Deadline Log'!$L$6:$L$305,$N282)="","",INDEX('Deadline Log'!$L$6:$L$305,$N282)))</f>
        <v/>
      </c>
      <c r="K282" s="11">
        <f>IF($N282="","",IF(INDEX('Deadline Log'!$M$6:$M$305,$N282)="","",INDEX('Deadline Log'!$M$6:$M$305,$N282)))</f>
        <v/>
      </c>
      <c r="L282" s="11">
        <f>IF($N282="","",IF(INDEX('Deadline Log'!$O$6:$O$305,$N282)="","",INDEX('Deadline Log'!$O$6:$O$305,$N282)))</f>
        <v/>
      </c>
      <c r="M282" s="12">
        <f>IF(A282="","",SMALL('Deadline Log'!$R$6:$R$305,A282))</f>
        <v/>
      </c>
      <c r="N282" s="9">
        <f>IF(M282="","",MATCH(M282,'Deadline Log'!$R$6:$R$305,0))</f>
        <v/>
      </c>
    </row>
    <row r="283">
      <c r="A283" s="13">
        <f>IF(ROW()-ROW($A$5)&gt;$C$3,"",ROW()-ROW($A$5))</f>
        <v/>
      </c>
      <c r="B283" s="17">
        <f>IF($N283="","",IF(INDEX('Deadline Log'!$G$6:$G$305,$N283)="","",INDEX('Deadline Log'!$G$6:$G$305,$N283)))</f>
        <v/>
      </c>
      <c r="C283" s="11">
        <f>IF($N283="","",INDEX('Deadline Log'!$K$6:$K$305,$N283))</f>
        <v/>
      </c>
      <c r="D283" s="9">
        <f>IF($N283="","",INDEX('Deadline Log'!$J$6:$J$305,$N283))</f>
        <v/>
      </c>
      <c r="E283" s="11">
        <f>IF($N283="","",IF(INDEX('Deadline Log'!$A$6:$A$305,$N283)="","",INDEX('Deadline Log'!$A$6:$A$305,$N283)))</f>
        <v/>
      </c>
      <c r="F283" s="11">
        <f>IF($N283="","",IF(INDEX('Deadline Log'!$B$6:$B$305,$N283)="","",INDEX('Deadline Log'!$B$6:$B$305,$N283)))</f>
        <v/>
      </c>
      <c r="G283" s="11">
        <f>IF($N283="","",IF(INDEX('Deadline Log'!$D$6:$D$305,$N283)="","",INDEX('Deadline Log'!$D$6:$D$305,$N283)))</f>
        <v/>
      </c>
      <c r="H283" s="17">
        <f>IF($N283="","",IF(INDEX('Deadline Log'!$E$6:$E$305,$N283)="","",INDEX('Deadline Log'!$E$6:$E$305,$N283)))</f>
        <v/>
      </c>
      <c r="I283" s="11">
        <f>IF($N283="","",IF(INDEX('Deadline Log'!$F$6:$F$305,$N283)="","",INDEX('Deadline Log'!$F$6:$F$305,$N283)))</f>
        <v/>
      </c>
      <c r="J283" s="11">
        <f>IF($N283="","",IF(INDEX('Deadline Log'!$L$6:$L$305,$N283)="","",INDEX('Deadline Log'!$L$6:$L$305,$N283)))</f>
        <v/>
      </c>
      <c r="K283" s="11">
        <f>IF($N283="","",IF(INDEX('Deadline Log'!$M$6:$M$305,$N283)="","",INDEX('Deadline Log'!$M$6:$M$305,$N283)))</f>
        <v/>
      </c>
      <c r="L283" s="11">
        <f>IF($N283="","",IF(INDEX('Deadline Log'!$O$6:$O$305,$N283)="","",INDEX('Deadline Log'!$O$6:$O$305,$N283)))</f>
        <v/>
      </c>
      <c r="M283" s="12">
        <f>IF(A283="","",SMALL('Deadline Log'!$R$6:$R$305,A283))</f>
        <v/>
      </c>
      <c r="N283" s="9">
        <f>IF(M283="","",MATCH(M283,'Deadline Log'!$R$6:$R$305,0))</f>
        <v/>
      </c>
    </row>
    <row r="284">
      <c r="A284" s="13">
        <f>IF(ROW()-ROW($A$5)&gt;$C$3,"",ROW()-ROW($A$5))</f>
        <v/>
      </c>
      <c r="B284" s="17">
        <f>IF($N284="","",IF(INDEX('Deadline Log'!$G$6:$G$305,$N284)="","",INDEX('Deadline Log'!$G$6:$G$305,$N284)))</f>
        <v/>
      </c>
      <c r="C284" s="11">
        <f>IF($N284="","",INDEX('Deadline Log'!$K$6:$K$305,$N284))</f>
        <v/>
      </c>
      <c r="D284" s="9">
        <f>IF($N284="","",INDEX('Deadline Log'!$J$6:$J$305,$N284))</f>
        <v/>
      </c>
      <c r="E284" s="11">
        <f>IF($N284="","",IF(INDEX('Deadline Log'!$A$6:$A$305,$N284)="","",INDEX('Deadline Log'!$A$6:$A$305,$N284)))</f>
        <v/>
      </c>
      <c r="F284" s="11">
        <f>IF($N284="","",IF(INDEX('Deadline Log'!$B$6:$B$305,$N284)="","",INDEX('Deadline Log'!$B$6:$B$305,$N284)))</f>
        <v/>
      </c>
      <c r="G284" s="11">
        <f>IF($N284="","",IF(INDEX('Deadline Log'!$D$6:$D$305,$N284)="","",INDEX('Deadline Log'!$D$6:$D$305,$N284)))</f>
        <v/>
      </c>
      <c r="H284" s="17">
        <f>IF($N284="","",IF(INDEX('Deadline Log'!$E$6:$E$305,$N284)="","",INDEX('Deadline Log'!$E$6:$E$305,$N284)))</f>
        <v/>
      </c>
      <c r="I284" s="11">
        <f>IF($N284="","",IF(INDEX('Deadline Log'!$F$6:$F$305,$N284)="","",INDEX('Deadline Log'!$F$6:$F$305,$N284)))</f>
        <v/>
      </c>
      <c r="J284" s="11">
        <f>IF($N284="","",IF(INDEX('Deadline Log'!$L$6:$L$305,$N284)="","",INDEX('Deadline Log'!$L$6:$L$305,$N284)))</f>
        <v/>
      </c>
      <c r="K284" s="11">
        <f>IF($N284="","",IF(INDEX('Deadline Log'!$M$6:$M$305,$N284)="","",INDEX('Deadline Log'!$M$6:$M$305,$N284)))</f>
        <v/>
      </c>
      <c r="L284" s="11">
        <f>IF($N284="","",IF(INDEX('Deadline Log'!$O$6:$O$305,$N284)="","",INDEX('Deadline Log'!$O$6:$O$305,$N284)))</f>
        <v/>
      </c>
      <c r="M284" s="12">
        <f>IF(A284="","",SMALL('Deadline Log'!$R$6:$R$305,A284))</f>
        <v/>
      </c>
      <c r="N284" s="9">
        <f>IF(M284="","",MATCH(M284,'Deadline Log'!$R$6:$R$305,0))</f>
        <v/>
      </c>
    </row>
    <row r="285">
      <c r="A285" s="13">
        <f>IF(ROW()-ROW($A$5)&gt;$C$3,"",ROW()-ROW($A$5))</f>
        <v/>
      </c>
      <c r="B285" s="17">
        <f>IF($N285="","",IF(INDEX('Deadline Log'!$G$6:$G$305,$N285)="","",INDEX('Deadline Log'!$G$6:$G$305,$N285)))</f>
        <v/>
      </c>
      <c r="C285" s="11">
        <f>IF($N285="","",INDEX('Deadline Log'!$K$6:$K$305,$N285))</f>
        <v/>
      </c>
      <c r="D285" s="9">
        <f>IF($N285="","",INDEX('Deadline Log'!$J$6:$J$305,$N285))</f>
        <v/>
      </c>
      <c r="E285" s="11">
        <f>IF($N285="","",IF(INDEX('Deadline Log'!$A$6:$A$305,$N285)="","",INDEX('Deadline Log'!$A$6:$A$305,$N285)))</f>
        <v/>
      </c>
      <c r="F285" s="11">
        <f>IF($N285="","",IF(INDEX('Deadline Log'!$B$6:$B$305,$N285)="","",INDEX('Deadline Log'!$B$6:$B$305,$N285)))</f>
        <v/>
      </c>
      <c r="G285" s="11">
        <f>IF($N285="","",IF(INDEX('Deadline Log'!$D$6:$D$305,$N285)="","",INDEX('Deadline Log'!$D$6:$D$305,$N285)))</f>
        <v/>
      </c>
      <c r="H285" s="17">
        <f>IF($N285="","",IF(INDEX('Deadline Log'!$E$6:$E$305,$N285)="","",INDEX('Deadline Log'!$E$6:$E$305,$N285)))</f>
        <v/>
      </c>
      <c r="I285" s="11">
        <f>IF($N285="","",IF(INDEX('Deadline Log'!$F$6:$F$305,$N285)="","",INDEX('Deadline Log'!$F$6:$F$305,$N285)))</f>
        <v/>
      </c>
      <c r="J285" s="11">
        <f>IF($N285="","",IF(INDEX('Deadline Log'!$L$6:$L$305,$N285)="","",INDEX('Deadline Log'!$L$6:$L$305,$N285)))</f>
        <v/>
      </c>
      <c r="K285" s="11">
        <f>IF($N285="","",IF(INDEX('Deadline Log'!$M$6:$M$305,$N285)="","",INDEX('Deadline Log'!$M$6:$M$305,$N285)))</f>
        <v/>
      </c>
      <c r="L285" s="11">
        <f>IF($N285="","",IF(INDEX('Deadline Log'!$O$6:$O$305,$N285)="","",INDEX('Deadline Log'!$O$6:$O$305,$N285)))</f>
        <v/>
      </c>
      <c r="M285" s="12">
        <f>IF(A285="","",SMALL('Deadline Log'!$R$6:$R$305,A285))</f>
        <v/>
      </c>
      <c r="N285" s="9">
        <f>IF(M285="","",MATCH(M285,'Deadline Log'!$R$6:$R$305,0))</f>
        <v/>
      </c>
    </row>
    <row r="286">
      <c r="A286" s="13">
        <f>IF(ROW()-ROW($A$5)&gt;$C$3,"",ROW()-ROW($A$5))</f>
        <v/>
      </c>
      <c r="B286" s="17">
        <f>IF($N286="","",IF(INDEX('Deadline Log'!$G$6:$G$305,$N286)="","",INDEX('Deadline Log'!$G$6:$G$305,$N286)))</f>
        <v/>
      </c>
      <c r="C286" s="11">
        <f>IF($N286="","",INDEX('Deadline Log'!$K$6:$K$305,$N286))</f>
        <v/>
      </c>
      <c r="D286" s="9">
        <f>IF($N286="","",INDEX('Deadline Log'!$J$6:$J$305,$N286))</f>
        <v/>
      </c>
      <c r="E286" s="11">
        <f>IF($N286="","",IF(INDEX('Deadline Log'!$A$6:$A$305,$N286)="","",INDEX('Deadline Log'!$A$6:$A$305,$N286)))</f>
        <v/>
      </c>
      <c r="F286" s="11">
        <f>IF($N286="","",IF(INDEX('Deadline Log'!$B$6:$B$305,$N286)="","",INDEX('Deadline Log'!$B$6:$B$305,$N286)))</f>
        <v/>
      </c>
      <c r="G286" s="11">
        <f>IF($N286="","",IF(INDEX('Deadline Log'!$D$6:$D$305,$N286)="","",INDEX('Deadline Log'!$D$6:$D$305,$N286)))</f>
        <v/>
      </c>
      <c r="H286" s="17">
        <f>IF($N286="","",IF(INDEX('Deadline Log'!$E$6:$E$305,$N286)="","",INDEX('Deadline Log'!$E$6:$E$305,$N286)))</f>
        <v/>
      </c>
      <c r="I286" s="11">
        <f>IF($N286="","",IF(INDEX('Deadline Log'!$F$6:$F$305,$N286)="","",INDEX('Deadline Log'!$F$6:$F$305,$N286)))</f>
        <v/>
      </c>
      <c r="J286" s="11">
        <f>IF($N286="","",IF(INDEX('Deadline Log'!$L$6:$L$305,$N286)="","",INDEX('Deadline Log'!$L$6:$L$305,$N286)))</f>
        <v/>
      </c>
      <c r="K286" s="11">
        <f>IF($N286="","",IF(INDEX('Deadline Log'!$M$6:$M$305,$N286)="","",INDEX('Deadline Log'!$M$6:$M$305,$N286)))</f>
        <v/>
      </c>
      <c r="L286" s="11">
        <f>IF($N286="","",IF(INDEX('Deadline Log'!$O$6:$O$305,$N286)="","",INDEX('Deadline Log'!$O$6:$O$305,$N286)))</f>
        <v/>
      </c>
      <c r="M286" s="12">
        <f>IF(A286="","",SMALL('Deadline Log'!$R$6:$R$305,A286))</f>
        <v/>
      </c>
      <c r="N286" s="9">
        <f>IF(M286="","",MATCH(M286,'Deadline Log'!$R$6:$R$305,0))</f>
        <v/>
      </c>
    </row>
    <row r="287">
      <c r="A287" s="13">
        <f>IF(ROW()-ROW($A$5)&gt;$C$3,"",ROW()-ROW($A$5))</f>
        <v/>
      </c>
      <c r="B287" s="17">
        <f>IF($N287="","",IF(INDEX('Deadline Log'!$G$6:$G$305,$N287)="","",INDEX('Deadline Log'!$G$6:$G$305,$N287)))</f>
        <v/>
      </c>
      <c r="C287" s="11">
        <f>IF($N287="","",INDEX('Deadline Log'!$K$6:$K$305,$N287))</f>
        <v/>
      </c>
      <c r="D287" s="9">
        <f>IF($N287="","",INDEX('Deadline Log'!$J$6:$J$305,$N287))</f>
        <v/>
      </c>
      <c r="E287" s="11">
        <f>IF($N287="","",IF(INDEX('Deadline Log'!$A$6:$A$305,$N287)="","",INDEX('Deadline Log'!$A$6:$A$305,$N287)))</f>
        <v/>
      </c>
      <c r="F287" s="11">
        <f>IF($N287="","",IF(INDEX('Deadline Log'!$B$6:$B$305,$N287)="","",INDEX('Deadline Log'!$B$6:$B$305,$N287)))</f>
        <v/>
      </c>
      <c r="G287" s="11">
        <f>IF($N287="","",IF(INDEX('Deadline Log'!$D$6:$D$305,$N287)="","",INDEX('Deadline Log'!$D$6:$D$305,$N287)))</f>
        <v/>
      </c>
      <c r="H287" s="17">
        <f>IF($N287="","",IF(INDEX('Deadline Log'!$E$6:$E$305,$N287)="","",INDEX('Deadline Log'!$E$6:$E$305,$N287)))</f>
        <v/>
      </c>
      <c r="I287" s="11">
        <f>IF($N287="","",IF(INDEX('Deadline Log'!$F$6:$F$305,$N287)="","",INDEX('Deadline Log'!$F$6:$F$305,$N287)))</f>
        <v/>
      </c>
      <c r="J287" s="11">
        <f>IF($N287="","",IF(INDEX('Deadline Log'!$L$6:$L$305,$N287)="","",INDEX('Deadline Log'!$L$6:$L$305,$N287)))</f>
        <v/>
      </c>
      <c r="K287" s="11">
        <f>IF($N287="","",IF(INDEX('Deadline Log'!$M$6:$M$305,$N287)="","",INDEX('Deadline Log'!$M$6:$M$305,$N287)))</f>
        <v/>
      </c>
      <c r="L287" s="11">
        <f>IF($N287="","",IF(INDEX('Deadline Log'!$O$6:$O$305,$N287)="","",INDEX('Deadline Log'!$O$6:$O$305,$N287)))</f>
        <v/>
      </c>
      <c r="M287" s="12">
        <f>IF(A287="","",SMALL('Deadline Log'!$R$6:$R$305,A287))</f>
        <v/>
      </c>
      <c r="N287" s="9">
        <f>IF(M287="","",MATCH(M287,'Deadline Log'!$R$6:$R$305,0))</f>
        <v/>
      </c>
    </row>
    <row r="288">
      <c r="A288" s="13">
        <f>IF(ROW()-ROW($A$5)&gt;$C$3,"",ROW()-ROW($A$5))</f>
        <v/>
      </c>
      <c r="B288" s="17">
        <f>IF($N288="","",IF(INDEX('Deadline Log'!$G$6:$G$305,$N288)="","",INDEX('Deadline Log'!$G$6:$G$305,$N288)))</f>
        <v/>
      </c>
      <c r="C288" s="11">
        <f>IF($N288="","",INDEX('Deadline Log'!$K$6:$K$305,$N288))</f>
        <v/>
      </c>
      <c r="D288" s="9">
        <f>IF($N288="","",INDEX('Deadline Log'!$J$6:$J$305,$N288))</f>
        <v/>
      </c>
      <c r="E288" s="11">
        <f>IF($N288="","",IF(INDEX('Deadline Log'!$A$6:$A$305,$N288)="","",INDEX('Deadline Log'!$A$6:$A$305,$N288)))</f>
        <v/>
      </c>
      <c r="F288" s="11">
        <f>IF($N288="","",IF(INDEX('Deadline Log'!$B$6:$B$305,$N288)="","",INDEX('Deadline Log'!$B$6:$B$305,$N288)))</f>
        <v/>
      </c>
      <c r="G288" s="11">
        <f>IF($N288="","",IF(INDEX('Deadline Log'!$D$6:$D$305,$N288)="","",INDEX('Deadline Log'!$D$6:$D$305,$N288)))</f>
        <v/>
      </c>
      <c r="H288" s="17">
        <f>IF($N288="","",IF(INDEX('Deadline Log'!$E$6:$E$305,$N288)="","",INDEX('Deadline Log'!$E$6:$E$305,$N288)))</f>
        <v/>
      </c>
      <c r="I288" s="11">
        <f>IF($N288="","",IF(INDEX('Deadline Log'!$F$6:$F$305,$N288)="","",INDEX('Deadline Log'!$F$6:$F$305,$N288)))</f>
        <v/>
      </c>
      <c r="J288" s="11">
        <f>IF($N288="","",IF(INDEX('Deadline Log'!$L$6:$L$305,$N288)="","",INDEX('Deadline Log'!$L$6:$L$305,$N288)))</f>
        <v/>
      </c>
      <c r="K288" s="11">
        <f>IF($N288="","",IF(INDEX('Deadline Log'!$M$6:$M$305,$N288)="","",INDEX('Deadline Log'!$M$6:$M$305,$N288)))</f>
        <v/>
      </c>
      <c r="L288" s="11">
        <f>IF($N288="","",IF(INDEX('Deadline Log'!$O$6:$O$305,$N288)="","",INDEX('Deadline Log'!$O$6:$O$305,$N288)))</f>
        <v/>
      </c>
      <c r="M288" s="12">
        <f>IF(A288="","",SMALL('Deadline Log'!$R$6:$R$305,A288))</f>
        <v/>
      </c>
      <c r="N288" s="9">
        <f>IF(M288="","",MATCH(M288,'Deadline Log'!$R$6:$R$305,0))</f>
        <v/>
      </c>
    </row>
    <row r="289">
      <c r="A289" s="13">
        <f>IF(ROW()-ROW($A$5)&gt;$C$3,"",ROW()-ROW($A$5))</f>
        <v/>
      </c>
      <c r="B289" s="17">
        <f>IF($N289="","",IF(INDEX('Deadline Log'!$G$6:$G$305,$N289)="","",INDEX('Deadline Log'!$G$6:$G$305,$N289)))</f>
        <v/>
      </c>
      <c r="C289" s="11">
        <f>IF($N289="","",INDEX('Deadline Log'!$K$6:$K$305,$N289))</f>
        <v/>
      </c>
      <c r="D289" s="9">
        <f>IF($N289="","",INDEX('Deadline Log'!$J$6:$J$305,$N289))</f>
        <v/>
      </c>
      <c r="E289" s="11">
        <f>IF($N289="","",IF(INDEX('Deadline Log'!$A$6:$A$305,$N289)="","",INDEX('Deadline Log'!$A$6:$A$305,$N289)))</f>
        <v/>
      </c>
      <c r="F289" s="11">
        <f>IF($N289="","",IF(INDEX('Deadline Log'!$B$6:$B$305,$N289)="","",INDEX('Deadline Log'!$B$6:$B$305,$N289)))</f>
        <v/>
      </c>
      <c r="G289" s="11">
        <f>IF($N289="","",IF(INDEX('Deadline Log'!$D$6:$D$305,$N289)="","",INDEX('Deadline Log'!$D$6:$D$305,$N289)))</f>
        <v/>
      </c>
      <c r="H289" s="17">
        <f>IF($N289="","",IF(INDEX('Deadline Log'!$E$6:$E$305,$N289)="","",INDEX('Deadline Log'!$E$6:$E$305,$N289)))</f>
        <v/>
      </c>
      <c r="I289" s="11">
        <f>IF($N289="","",IF(INDEX('Deadline Log'!$F$6:$F$305,$N289)="","",INDEX('Deadline Log'!$F$6:$F$305,$N289)))</f>
        <v/>
      </c>
      <c r="J289" s="11">
        <f>IF($N289="","",IF(INDEX('Deadline Log'!$L$6:$L$305,$N289)="","",INDEX('Deadline Log'!$L$6:$L$305,$N289)))</f>
        <v/>
      </c>
      <c r="K289" s="11">
        <f>IF($N289="","",IF(INDEX('Deadline Log'!$M$6:$M$305,$N289)="","",INDEX('Deadline Log'!$M$6:$M$305,$N289)))</f>
        <v/>
      </c>
      <c r="L289" s="11">
        <f>IF($N289="","",IF(INDEX('Deadline Log'!$O$6:$O$305,$N289)="","",INDEX('Deadline Log'!$O$6:$O$305,$N289)))</f>
        <v/>
      </c>
      <c r="M289" s="12">
        <f>IF(A289="","",SMALL('Deadline Log'!$R$6:$R$305,A289))</f>
        <v/>
      </c>
      <c r="N289" s="9">
        <f>IF(M289="","",MATCH(M289,'Deadline Log'!$R$6:$R$305,0))</f>
        <v/>
      </c>
    </row>
    <row r="290">
      <c r="A290" s="13">
        <f>IF(ROW()-ROW($A$5)&gt;$C$3,"",ROW()-ROW($A$5))</f>
        <v/>
      </c>
      <c r="B290" s="17">
        <f>IF($N290="","",IF(INDEX('Deadline Log'!$G$6:$G$305,$N290)="","",INDEX('Deadline Log'!$G$6:$G$305,$N290)))</f>
        <v/>
      </c>
      <c r="C290" s="11">
        <f>IF($N290="","",INDEX('Deadline Log'!$K$6:$K$305,$N290))</f>
        <v/>
      </c>
      <c r="D290" s="9">
        <f>IF($N290="","",INDEX('Deadline Log'!$J$6:$J$305,$N290))</f>
        <v/>
      </c>
      <c r="E290" s="11">
        <f>IF($N290="","",IF(INDEX('Deadline Log'!$A$6:$A$305,$N290)="","",INDEX('Deadline Log'!$A$6:$A$305,$N290)))</f>
        <v/>
      </c>
      <c r="F290" s="11">
        <f>IF($N290="","",IF(INDEX('Deadline Log'!$B$6:$B$305,$N290)="","",INDEX('Deadline Log'!$B$6:$B$305,$N290)))</f>
        <v/>
      </c>
      <c r="G290" s="11">
        <f>IF($N290="","",IF(INDEX('Deadline Log'!$D$6:$D$305,$N290)="","",INDEX('Deadline Log'!$D$6:$D$305,$N290)))</f>
        <v/>
      </c>
      <c r="H290" s="17">
        <f>IF($N290="","",IF(INDEX('Deadline Log'!$E$6:$E$305,$N290)="","",INDEX('Deadline Log'!$E$6:$E$305,$N290)))</f>
        <v/>
      </c>
      <c r="I290" s="11">
        <f>IF($N290="","",IF(INDEX('Deadline Log'!$F$6:$F$305,$N290)="","",INDEX('Deadline Log'!$F$6:$F$305,$N290)))</f>
        <v/>
      </c>
      <c r="J290" s="11">
        <f>IF($N290="","",IF(INDEX('Deadline Log'!$L$6:$L$305,$N290)="","",INDEX('Deadline Log'!$L$6:$L$305,$N290)))</f>
        <v/>
      </c>
      <c r="K290" s="11">
        <f>IF($N290="","",IF(INDEX('Deadline Log'!$M$6:$M$305,$N290)="","",INDEX('Deadline Log'!$M$6:$M$305,$N290)))</f>
        <v/>
      </c>
      <c r="L290" s="11">
        <f>IF($N290="","",IF(INDEX('Deadline Log'!$O$6:$O$305,$N290)="","",INDEX('Deadline Log'!$O$6:$O$305,$N290)))</f>
        <v/>
      </c>
      <c r="M290" s="12">
        <f>IF(A290="","",SMALL('Deadline Log'!$R$6:$R$305,A290))</f>
        <v/>
      </c>
      <c r="N290" s="9">
        <f>IF(M290="","",MATCH(M290,'Deadline Log'!$R$6:$R$305,0))</f>
        <v/>
      </c>
    </row>
    <row r="291">
      <c r="A291" s="13">
        <f>IF(ROW()-ROW($A$5)&gt;$C$3,"",ROW()-ROW($A$5))</f>
        <v/>
      </c>
      <c r="B291" s="17">
        <f>IF($N291="","",IF(INDEX('Deadline Log'!$G$6:$G$305,$N291)="","",INDEX('Deadline Log'!$G$6:$G$305,$N291)))</f>
        <v/>
      </c>
      <c r="C291" s="11">
        <f>IF($N291="","",INDEX('Deadline Log'!$K$6:$K$305,$N291))</f>
        <v/>
      </c>
      <c r="D291" s="9">
        <f>IF($N291="","",INDEX('Deadline Log'!$J$6:$J$305,$N291))</f>
        <v/>
      </c>
      <c r="E291" s="11">
        <f>IF($N291="","",IF(INDEX('Deadline Log'!$A$6:$A$305,$N291)="","",INDEX('Deadline Log'!$A$6:$A$305,$N291)))</f>
        <v/>
      </c>
      <c r="F291" s="11">
        <f>IF($N291="","",IF(INDEX('Deadline Log'!$B$6:$B$305,$N291)="","",INDEX('Deadline Log'!$B$6:$B$305,$N291)))</f>
        <v/>
      </c>
      <c r="G291" s="11">
        <f>IF($N291="","",IF(INDEX('Deadline Log'!$D$6:$D$305,$N291)="","",INDEX('Deadline Log'!$D$6:$D$305,$N291)))</f>
        <v/>
      </c>
      <c r="H291" s="17">
        <f>IF($N291="","",IF(INDEX('Deadline Log'!$E$6:$E$305,$N291)="","",INDEX('Deadline Log'!$E$6:$E$305,$N291)))</f>
        <v/>
      </c>
      <c r="I291" s="11">
        <f>IF($N291="","",IF(INDEX('Deadline Log'!$F$6:$F$305,$N291)="","",INDEX('Deadline Log'!$F$6:$F$305,$N291)))</f>
        <v/>
      </c>
      <c r="J291" s="11">
        <f>IF($N291="","",IF(INDEX('Deadline Log'!$L$6:$L$305,$N291)="","",INDEX('Deadline Log'!$L$6:$L$305,$N291)))</f>
        <v/>
      </c>
      <c r="K291" s="11">
        <f>IF($N291="","",IF(INDEX('Deadline Log'!$M$6:$M$305,$N291)="","",INDEX('Deadline Log'!$M$6:$M$305,$N291)))</f>
        <v/>
      </c>
      <c r="L291" s="11">
        <f>IF($N291="","",IF(INDEX('Deadline Log'!$O$6:$O$305,$N291)="","",INDEX('Deadline Log'!$O$6:$O$305,$N291)))</f>
        <v/>
      </c>
      <c r="M291" s="12">
        <f>IF(A291="","",SMALL('Deadline Log'!$R$6:$R$305,A291))</f>
        <v/>
      </c>
      <c r="N291" s="9">
        <f>IF(M291="","",MATCH(M291,'Deadline Log'!$R$6:$R$305,0))</f>
        <v/>
      </c>
    </row>
    <row r="292">
      <c r="A292" s="13">
        <f>IF(ROW()-ROW($A$5)&gt;$C$3,"",ROW()-ROW($A$5))</f>
        <v/>
      </c>
      <c r="B292" s="17">
        <f>IF($N292="","",IF(INDEX('Deadline Log'!$G$6:$G$305,$N292)="","",INDEX('Deadline Log'!$G$6:$G$305,$N292)))</f>
        <v/>
      </c>
      <c r="C292" s="11">
        <f>IF($N292="","",INDEX('Deadline Log'!$K$6:$K$305,$N292))</f>
        <v/>
      </c>
      <c r="D292" s="9">
        <f>IF($N292="","",INDEX('Deadline Log'!$J$6:$J$305,$N292))</f>
        <v/>
      </c>
      <c r="E292" s="11">
        <f>IF($N292="","",IF(INDEX('Deadline Log'!$A$6:$A$305,$N292)="","",INDEX('Deadline Log'!$A$6:$A$305,$N292)))</f>
        <v/>
      </c>
      <c r="F292" s="11">
        <f>IF($N292="","",IF(INDEX('Deadline Log'!$B$6:$B$305,$N292)="","",INDEX('Deadline Log'!$B$6:$B$305,$N292)))</f>
        <v/>
      </c>
      <c r="G292" s="11">
        <f>IF($N292="","",IF(INDEX('Deadline Log'!$D$6:$D$305,$N292)="","",INDEX('Deadline Log'!$D$6:$D$305,$N292)))</f>
        <v/>
      </c>
      <c r="H292" s="17">
        <f>IF($N292="","",IF(INDEX('Deadline Log'!$E$6:$E$305,$N292)="","",INDEX('Deadline Log'!$E$6:$E$305,$N292)))</f>
        <v/>
      </c>
      <c r="I292" s="11">
        <f>IF($N292="","",IF(INDEX('Deadline Log'!$F$6:$F$305,$N292)="","",INDEX('Deadline Log'!$F$6:$F$305,$N292)))</f>
        <v/>
      </c>
      <c r="J292" s="11">
        <f>IF($N292="","",IF(INDEX('Deadline Log'!$L$6:$L$305,$N292)="","",INDEX('Deadline Log'!$L$6:$L$305,$N292)))</f>
        <v/>
      </c>
      <c r="K292" s="11">
        <f>IF($N292="","",IF(INDEX('Deadline Log'!$M$6:$M$305,$N292)="","",INDEX('Deadline Log'!$M$6:$M$305,$N292)))</f>
        <v/>
      </c>
      <c r="L292" s="11">
        <f>IF($N292="","",IF(INDEX('Deadline Log'!$O$6:$O$305,$N292)="","",INDEX('Deadline Log'!$O$6:$O$305,$N292)))</f>
        <v/>
      </c>
      <c r="M292" s="12">
        <f>IF(A292="","",SMALL('Deadline Log'!$R$6:$R$305,A292))</f>
        <v/>
      </c>
      <c r="N292" s="9">
        <f>IF(M292="","",MATCH(M292,'Deadline Log'!$R$6:$R$305,0))</f>
        <v/>
      </c>
    </row>
    <row r="293">
      <c r="A293" s="13">
        <f>IF(ROW()-ROW($A$5)&gt;$C$3,"",ROW()-ROW($A$5))</f>
        <v/>
      </c>
      <c r="B293" s="17">
        <f>IF($N293="","",IF(INDEX('Deadline Log'!$G$6:$G$305,$N293)="","",INDEX('Deadline Log'!$G$6:$G$305,$N293)))</f>
        <v/>
      </c>
      <c r="C293" s="11">
        <f>IF($N293="","",INDEX('Deadline Log'!$K$6:$K$305,$N293))</f>
        <v/>
      </c>
      <c r="D293" s="9">
        <f>IF($N293="","",INDEX('Deadline Log'!$J$6:$J$305,$N293))</f>
        <v/>
      </c>
      <c r="E293" s="11">
        <f>IF($N293="","",IF(INDEX('Deadline Log'!$A$6:$A$305,$N293)="","",INDEX('Deadline Log'!$A$6:$A$305,$N293)))</f>
        <v/>
      </c>
      <c r="F293" s="11">
        <f>IF($N293="","",IF(INDEX('Deadline Log'!$B$6:$B$305,$N293)="","",INDEX('Deadline Log'!$B$6:$B$305,$N293)))</f>
        <v/>
      </c>
      <c r="G293" s="11">
        <f>IF($N293="","",IF(INDEX('Deadline Log'!$D$6:$D$305,$N293)="","",INDEX('Deadline Log'!$D$6:$D$305,$N293)))</f>
        <v/>
      </c>
      <c r="H293" s="17">
        <f>IF($N293="","",IF(INDEX('Deadline Log'!$E$6:$E$305,$N293)="","",INDEX('Deadline Log'!$E$6:$E$305,$N293)))</f>
        <v/>
      </c>
      <c r="I293" s="11">
        <f>IF($N293="","",IF(INDEX('Deadline Log'!$F$6:$F$305,$N293)="","",INDEX('Deadline Log'!$F$6:$F$305,$N293)))</f>
        <v/>
      </c>
      <c r="J293" s="11">
        <f>IF($N293="","",IF(INDEX('Deadline Log'!$L$6:$L$305,$N293)="","",INDEX('Deadline Log'!$L$6:$L$305,$N293)))</f>
        <v/>
      </c>
      <c r="K293" s="11">
        <f>IF($N293="","",IF(INDEX('Deadline Log'!$M$6:$M$305,$N293)="","",INDEX('Deadline Log'!$M$6:$M$305,$N293)))</f>
        <v/>
      </c>
      <c r="L293" s="11">
        <f>IF($N293="","",IF(INDEX('Deadline Log'!$O$6:$O$305,$N293)="","",INDEX('Deadline Log'!$O$6:$O$305,$N293)))</f>
        <v/>
      </c>
      <c r="M293" s="12">
        <f>IF(A293="","",SMALL('Deadline Log'!$R$6:$R$305,A293))</f>
        <v/>
      </c>
      <c r="N293" s="9">
        <f>IF(M293="","",MATCH(M293,'Deadline Log'!$R$6:$R$305,0))</f>
        <v/>
      </c>
    </row>
    <row r="294">
      <c r="A294" s="13">
        <f>IF(ROW()-ROW($A$5)&gt;$C$3,"",ROW()-ROW($A$5))</f>
        <v/>
      </c>
      <c r="B294" s="17">
        <f>IF($N294="","",IF(INDEX('Deadline Log'!$G$6:$G$305,$N294)="","",INDEX('Deadline Log'!$G$6:$G$305,$N294)))</f>
        <v/>
      </c>
      <c r="C294" s="11">
        <f>IF($N294="","",INDEX('Deadline Log'!$K$6:$K$305,$N294))</f>
        <v/>
      </c>
      <c r="D294" s="9">
        <f>IF($N294="","",INDEX('Deadline Log'!$J$6:$J$305,$N294))</f>
        <v/>
      </c>
      <c r="E294" s="11">
        <f>IF($N294="","",IF(INDEX('Deadline Log'!$A$6:$A$305,$N294)="","",INDEX('Deadline Log'!$A$6:$A$305,$N294)))</f>
        <v/>
      </c>
      <c r="F294" s="11">
        <f>IF($N294="","",IF(INDEX('Deadline Log'!$B$6:$B$305,$N294)="","",INDEX('Deadline Log'!$B$6:$B$305,$N294)))</f>
        <v/>
      </c>
      <c r="G294" s="11">
        <f>IF($N294="","",IF(INDEX('Deadline Log'!$D$6:$D$305,$N294)="","",INDEX('Deadline Log'!$D$6:$D$305,$N294)))</f>
        <v/>
      </c>
      <c r="H294" s="17">
        <f>IF($N294="","",IF(INDEX('Deadline Log'!$E$6:$E$305,$N294)="","",INDEX('Deadline Log'!$E$6:$E$305,$N294)))</f>
        <v/>
      </c>
      <c r="I294" s="11">
        <f>IF($N294="","",IF(INDEX('Deadline Log'!$F$6:$F$305,$N294)="","",INDEX('Deadline Log'!$F$6:$F$305,$N294)))</f>
        <v/>
      </c>
      <c r="J294" s="11">
        <f>IF($N294="","",IF(INDEX('Deadline Log'!$L$6:$L$305,$N294)="","",INDEX('Deadline Log'!$L$6:$L$305,$N294)))</f>
        <v/>
      </c>
      <c r="K294" s="11">
        <f>IF($N294="","",IF(INDEX('Deadline Log'!$M$6:$M$305,$N294)="","",INDEX('Deadline Log'!$M$6:$M$305,$N294)))</f>
        <v/>
      </c>
      <c r="L294" s="11">
        <f>IF($N294="","",IF(INDEX('Deadline Log'!$O$6:$O$305,$N294)="","",INDEX('Deadline Log'!$O$6:$O$305,$N294)))</f>
        <v/>
      </c>
      <c r="M294" s="12">
        <f>IF(A294="","",SMALL('Deadline Log'!$R$6:$R$305,A294))</f>
        <v/>
      </c>
      <c r="N294" s="9">
        <f>IF(M294="","",MATCH(M294,'Deadline Log'!$R$6:$R$305,0))</f>
        <v/>
      </c>
    </row>
    <row r="295">
      <c r="A295" s="13">
        <f>IF(ROW()-ROW($A$5)&gt;$C$3,"",ROW()-ROW($A$5))</f>
        <v/>
      </c>
      <c r="B295" s="17">
        <f>IF($N295="","",IF(INDEX('Deadline Log'!$G$6:$G$305,$N295)="","",INDEX('Deadline Log'!$G$6:$G$305,$N295)))</f>
        <v/>
      </c>
      <c r="C295" s="11">
        <f>IF($N295="","",INDEX('Deadline Log'!$K$6:$K$305,$N295))</f>
        <v/>
      </c>
      <c r="D295" s="9">
        <f>IF($N295="","",INDEX('Deadline Log'!$J$6:$J$305,$N295))</f>
        <v/>
      </c>
      <c r="E295" s="11">
        <f>IF($N295="","",IF(INDEX('Deadline Log'!$A$6:$A$305,$N295)="","",INDEX('Deadline Log'!$A$6:$A$305,$N295)))</f>
        <v/>
      </c>
      <c r="F295" s="11">
        <f>IF($N295="","",IF(INDEX('Deadline Log'!$B$6:$B$305,$N295)="","",INDEX('Deadline Log'!$B$6:$B$305,$N295)))</f>
        <v/>
      </c>
      <c r="G295" s="11">
        <f>IF($N295="","",IF(INDEX('Deadline Log'!$D$6:$D$305,$N295)="","",INDEX('Deadline Log'!$D$6:$D$305,$N295)))</f>
        <v/>
      </c>
      <c r="H295" s="17">
        <f>IF($N295="","",IF(INDEX('Deadline Log'!$E$6:$E$305,$N295)="","",INDEX('Deadline Log'!$E$6:$E$305,$N295)))</f>
        <v/>
      </c>
      <c r="I295" s="11">
        <f>IF($N295="","",IF(INDEX('Deadline Log'!$F$6:$F$305,$N295)="","",INDEX('Deadline Log'!$F$6:$F$305,$N295)))</f>
        <v/>
      </c>
      <c r="J295" s="11">
        <f>IF($N295="","",IF(INDEX('Deadline Log'!$L$6:$L$305,$N295)="","",INDEX('Deadline Log'!$L$6:$L$305,$N295)))</f>
        <v/>
      </c>
      <c r="K295" s="11">
        <f>IF($N295="","",IF(INDEX('Deadline Log'!$M$6:$M$305,$N295)="","",INDEX('Deadline Log'!$M$6:$M$305,$N295)))</f>
        <v/>
      </c>
      <c r="L295" s="11">
        <f>IF($N295="","",IF(INDEX('Deadline Log'!$O$6:$O$305,$N295)="","",INDEX('Deadline Log'!$O$6:$O$305,$N295)))</f>
        <v/>
      </c>
      <c r="M295" s="12">
        <f>IF(A295="","",SMALL('Deadline Log'!$R$6:$R$305,A295))</f>
        <v/>
      </c>
      <c r="N295" s="9">
        <f>IF(M295="","",MATCH(M295,'Deadline Log'!$R$6:$R$305,0))</f>
        <v/>
      </c>
    </row>
    <row r="296">
      <c r="A296" s="13">
        <f>IF(ROW()-ROW($A$5)&gt;$C$3,"",ROW()-ROW($A$5))</f>
        <v/>
      </c>
      <c r="B296" s="17">
        <f>IF($N296="","",IF(INDEX('Deadline Log'!$G$6:$G$305,$N296)="","",INDEX('Deadline Log'!$G$6:$G$305,$N296)))</f>
        <v/>
      </c>
      <c r="C296" s="11">
        <f>IF($N296="","",INDEX('Deadline Log'!$K$6:$K$305,$N296))</f>
        <v/>
      </c>
      <c r="D296" s="9">
        <f>IF($N296="","",INDEX('Deadline Log'!$J$6:$J$305,$N296))</f>
        <v/>
      </c>
      <c r="E296" s="11">
        <f>IF($N296="","",IF(INDEX('Deadline Log'!$A$6:$A$305,$N296)="","",INDEX('Deadline Log'!$A$6:$A$305,$N296)))</f>
        <v/>
      </c>
      <c r="F296" s="11">
        <f>IF($N296="","",IF(INDEX('Deadline Log'!$B$6:$B$305,$N296)="","",INDEX('Deadline Log'!$B$6:$B$305,$N296)))</f>
        <v/>
      </c>
      <c r="G296" s="11">
        <f>IF($N296="","",IF(INDEX('Deadline Log'!$D$6:$D$305,$N296)="","",INDEX('Deadline Log'!$D$6:$D$305,$N296)))</f>
        <v/>
      </c>
      <c r="H296" s="17">
        <f>IF($N296="","",IF(INDEX('Deadline Log'!$E$6:$E$305,$N296)="","",INDEX('Deadline Log'!$E$6:$E$305,$N296)))</f>
        <v/>
      </c>
      <c r="I296" s="11">
        <f>IF($N296="","",IF(INDEX('Deadline Log'!$F$6:$F$305,$N296)="","",INDEX('Deadline Log'!$F$6:$F$305,$N296)))</f>
        <v/>
      </c>
      <c r="J296" s="11">
        <f>IF($N296="","",IF(INDEX('Deadline Log'!$L$6:$L$305,$N296)="","",INDEX('Deadline Log'!$L$6:$L$305,$N296)))</f>
        <v/>
      </c>
      <c r="K296" s="11">
        <f>IF($N296="","",IF(INDEX('Deadline Log'!$M$6:$M$305,$N296)="","",INDEX('Deadline Log'!$M$6:$M$305,$N296)))</f>
        <v/>
      </c>
      <c r="L296" s="11">
        <f>IF($N296="","",IF(INDEX('Deadline Log'!$O$6:$O$305,$N296)="","",INDEX('Deadline Log'!$O$6:$O$305,$N296)))</f>
        <v/>
      </c>
      <c r="M296" s="12">
        <f>IF(A296="","",SMALL('Deadline Log'!$R$6:$R$305,A296))</f>
        <v/>
      </c>
      <c r="N296" s="9">
        <f>IF(M296="","",MATCH(M296,'Deadline Log'!$R$6:$R$305,0))</f>
        <v/>
      </c>
    </row>
    <row r="297">
      <c r="A297" s="13">
        <f>IF(ROW()-ROW($A$5)&gt;$C$3,"",ROW()-ROW($A$5))</f>
        <v/>
      </c>
      <c r="B297" s="17">
        <f>IF($N297="","",IF(INDEX('Deadline Log'!$G$6:$G$305,$N297)="","",INDEX('Deadline Log'!$G$6:$G$305,$N297)))</f>
        <v/>
      </c>
      <c r="C297" s="11">
        <f>IF($N297="","",INDEX('Deadline Log'!$K$6:$K$305,$N297))</f>
        <v/>
      </c>
      <c r="D297" s="9">
        <f>IF($N297="","",INDEX('Deadline Log'!$J$6:$J$305,$N297))</f>
        <v/>
      </c>
      <c r="E297" s="11">
        <f>IF($N297="","",IF(INDEX('Deadline Log'!$A$6:$A$305,$N297)="","",INDEX('Deadline Log'!$A$6:$A$305,$N297)))</f>
        <v/>
      </c>
      <c r="F297" s="11">
        <f>IF($N297="","",IF(INDEX('Deadline Log'!$B$6:$B$305,$N297)="","",INDEX('Deadline Log'!$B$6:$B$305,$N297)))</f>
        <v/>
      </c>
      <c r="G297" s="11">
        <f>IF($N297="","",IF(INDEX('Deadline Log'!$D$6:$D$305,$N297)="","",INDEX('Deadline Log'!$D$6:$D$305,$N297)))</f>
        <v/>
      </c>
      <c r="H297" s="17">
        <f>IF($N297="","",IF(INDEX('Deadline Log'!$E$6:$E$305,$N297)="","",INDEX('Deadline Log'!$E$6:$E$305,$N297)))</f>
        <v/>
      </c>
      <c r="I297" s="11">
        <f>IF($N297="","",IF(INDEX('Deadline Log'!$F$6:$F$305,$N297)="","",INDEX('Deadline Log'!$F$6:$F$305,$N297)))</f>
        <v/>
      </c>
      <c r="J297" s="11">
        <f>IF($N297="","",IF(INDEX('Deadline Log'!$L$6:$L$305,$N297)="","",INDEX('Deadline Log'!$L$6:$L$305,$N297)))</f>
        <v/>
      </c>
      <c r="K297" s="11">
        <f>IF($N297="","",IF(INDEX('Deadline Log'!$M$6:$M$305,$N297)="","",INDEX('Deadline Log'!$M$6:$M$305,$N297)))</f>
        <v/>
      </c>
      <c r="L297" s="11">
        <f>IF($N297="","",IF(INDEX('Deadline Log'!$O$6:$O$305,$N297)="","",INDEX('Deadline Log'!$O$6:$O$305,$N297)))</f>
        <v/>
      </c>
      <c r="M297" s="12">
        <f>IF(A297="","",SMALL('Deadline Log'!$R$6:$R$305,A297))</f>
        <v/>
      </c>
      <c r="N297" s="9">
        <f>IF(M297="","",MATCH(M297,'Deadline Log'!$R$6:$R$305,0))</f>
        <v/>
      </c>
    </row>
    <row r="298">
      <c r="A298" s="13">
        <f>IF(ROW()-ROW($A$5)&gt;$C$3,"",ROW()-ROW($A$5))</f>
        <v/>
      </c>
      <c r="B298" s="17">
        <f>IF($N298="","",IF(INDEX('Deadline Log'!$G$6:$G$305,$N298)="","",INDEX('Deadline Log'!$G$6:$G$305,$N298)))</f>
        <v/>
      </c>
      <c r="C298" s="11">
        <f>IF($N298="","",INDEX('Deadline Log'!$K$6:$K$305,$N298))</f>
        <v/>
      </c>
      <c r="D298" s="9">
        <f>IF($N298="","",INDEX('Deadline Log'!$J$6:$J$305,$N298))</f>
        <v/>
      </c>
      <c r="E298" s="11">
        <f>IF($N298="","",IF(INDEX('Deadline Log'!$A$6:$A$305,$N298)="","",INDEX('Deadline Log'!$A$6:$A$305,$N298)))</f>
        <v/>
      </c>
      <c r="F298" s="11">
        <f>IF($N298="","",IF(INDEX('Deadline Log'!$B$6:$B$305,$N298)="","",INDEX('Deadline Log'!$B$6:$B$305,$N298)))</f>
        <v/>
      </c>
      <c r="G298" s="11">
        <f>IF($N298="","",IF(INDEX('Deadline Log'!$D$6:$D$305,$N298)="","",INDEX('Deadline Log'!$D$6:$D$305,$N298)))</f>
        <v/>
      </c>
      <c r="H298" s="17">
        <f>IF($N298="","",IF(INDEX('Deadline Log'!$E$6:$E$305,$N298)="","",INDEX('Deadline Log'!$E$6:$E$305,$N298)))</f>
        <v/>
      </c>
      <c r="I298" s="11">
        <f>IF($N298="","",IF(INDEX('Deadline Log'!$F$6:$F$305,$N298)="","",INDEX('Deadline Log'!$F$6:$F$305,$N298)))</f>
        <v/>
      </c>
      <c r="J298" s="11">
        <f>IF($N298="","",IF(INDEX('Deadline Log'!$L$6:$L$305,$N298)="","",INDEX('Deadline Log'!$L$6:$L$305,$N298)))</f>
        <v/>
      </c>
      <c r="K298" s="11">
        <f>IF($N298="","",IF(INDEX('Deadline Log'!$M$6:$M$305,$N298)="","",INDEX('Deadline Log'!$M$6:$M$305,$N298)))</f>
        <v/>
      </c>
      <c r="L298" s="11">
        <f>IF($N298="","",IF(INDEX('Deadline Log'!$O$6:$O$305,$N298)="","",INDEX('Deadline Log'!$O$6:$O$305,$N298)))</f>
        <v/>
      </c>
      <c r="M298" s="12">
        <f>IF(A298="","",SMALL('Deadline Log'!$R$6:$R$305,A298))</f>
        <v/>
      </c>
      <c r="N298" s="9">
        <f>IF(M298="","",MATCH(M298,'Deadline Log'!$R$6:$R$305,0))</f>
        <v/>
      </c>
    </row>
    <row r="299">
      <c r="A299" s="13">
        <f>IF(ROW()-ROW($A$5)&gt;$C$3,"",ROW()-ROW($A$5))</f>
        <v/>
      </c>
      <c r="B299" s="17">
        <f>IF($N299="","",IF(INDEX('Deadline Log'!$G$6:$G$305,$N299)="","",INDEX('Deadline Log'!$G$6:$G$305,$N299)))</f>
        <v/>
      </c>
      <c r="C299" s="11">
        <f>IF($N299="","",INDEX('Deadline Log'!$K$6:$K$305,$N299))</f>
        <v/>
      </c>
      <c r="D299" s="9">
        <f>IF($N299="","",INDEX('Deadline Log'!$J$6:$J$305,$N299))</f>
        <v/>
      </c>
      <c r="E299" s="11">
        <f>IF($N299="","",IF(INDEX('Deadline Log'!$A$6:$A$305,$N299)="","",INDEX('Deadline Log'!$A$6:$A$305,$N299)))</f>
        <v/>
      </c>
      <c r="F299" s="11">
        <f>IF($N299="","",IF(INDEX('Deadline Log'!$B$6:$B$305,$N299)="","",INDEX('Deadline Log'!$B$6:$B$305,$N299)))</f>
        <v/>
      </c>
      <c r="G299" s="11">
        <f>IF($N299="","",IF(INDEX('Deadline Log'!$D$6:$D$305,$N299)="","",INDEX('Deadline Log'!$D$6:$D$305,$N299)))</f>
        <v/>
      </c>
      <c r="H299" s="17">
        <f>IF($N299="","",IF(INDEX('Deadline Log'!$E$6:$E$305,$N299)="","",INDEX('Deadline Log'!$E$6:$E$305,$N299)))</f>
        <v/>
      </c>
      <c r="I299" s="11">
        <f>IF($N299="","",IF(INDEX('Deadline Log'!$F$6:$F$305,$N299)="","",INDEX('Deadline Log'!$F$6:$F$305,$N299)))</f>
        <v/>
      </c>
      <c r="J299" s="11">
        <f>IF($N299="","",IF(INDEX('Deadline Log'!$L$6:$L$305,$N299)="","",INDEX('Deadline Log'!$L$6:$L$305,$N299)))</f>
        <v/>
      </c>
      <c r="K299" s="11">
        <f>IF($N299="","",IF(INDEX('Deadline Log'!$M$6:$M$305,$N299)="","",INDEX('Deadline Log'!$M$6:$M$305,$N299)))</f>
        <v/>
      </c>
      <c r="L299" s="11">
        <f>IF($N299="","",IF(INDEX('Deadline Log'!$O$6:$O$305,$N299)="","",INDEX('Deadline Log'!$O$6:$O$305,$N299)))</f>
        <v/>
      </c>
      <c r="M299" s="12">
        <f>IF(A299="","",SMALL('Deadline Log'!$R$6:$R$305,A299))</f>
        <v/>
      </c>
      <c r="N299" s="9">
        <f>IF(M299="","",MATCH(M299,'Deadline Log'!$R$6:$R$305,0))</f>
        <v/>
      </c>
    </row>
    <row r="300">
      <c r="A300" s="13">
        <f>IF(ROW()-ROW($A$5)&gt;$C$3,"",ROW()-ROW($A$5))</f>
        <v/>
      </c>
      <c r="B300" s="17">
        <f>IF($N300="","",IF(INDEX('Deadline Log'!$G$6:$G$305,$N300)="","",INDEX('Deadline Log'!$G$6:$G$305,$N300)))</f>
        <v/>
      </c>
      <c r="C300" s="11">
        <f>IF($N300="","",INDEX('Deadline Log'!$K$6:$K$305,$N300))</f>
        <v/>
      </c>
      <c r="D300" s="9">
        <f>IF($N300="","",INDEX('Deadline Log'!$J$6:$J$305,$N300))</f>
        <v/>
      </c>
      <c r="E300" s="11">
        <f>IF($N300="","",IF(INDEX('Deadline Log'!$A$6:$A$305,$N300)="","",INDEX('Deadline Log'!$A$6:$A$305,$N300)))</f>
        <v/>
      </c>
      <c r="F300" s="11">
        <f>IF($N300="","",IF(INDEX('Deadline Log'!$B$6:$B$305,$N300)="","",INDEX('Deadline Log'!$B$6:$B$305,$N300)))</f>
        <v/>
      </c>
      <c r="G300" s="11">
        <f>IF($N300="","",IF(INDEX('Deadline Log'!$D$6:$D$305,$N300)="","",INDEX('Deadline Log'!$D$6:$D$305,$N300)))</f>
        <v/>
      </c>
      <c r="H300" s="17">
        <f>IF($N300="","",IF(INDEX('Deadline Log'!$E$6:$E$305,$N300)="","",INDEX('Deadline Log'!$E$6:$E$305,$N300)))</f>
        <v/>
      </c>
      <c r="I300" s="11">
        <f>IF($N300="","",IF(INDEX('Deadline Log'!$F$6:$F$305,$N300)="","",INDEX('Deadline Log'!$F$6:$F$305,$N300)))</f>
        <v/>
      </c>
      <c r="J300" s="11">
        <f>IF($N300="","",IF(INDEX('Deadline Log'!$L$6:$L$305,$N300)="","",INDEX('Deadline Log'!$L$6:$L$305,$N300)))</f>
        <v/>
      </c>
      <c r="K300" s="11">
        <f>IF($N300="","",IF(INDEX('Deadline Log'!$M$6:$M$305,$N300)="","",INDEX('Deadline Log'!$M$6:$M$305,$N300)))</f>
        <v/>
      </c>
      <c r="L300" s="11">
        <f>IF($N300="","",IF(INDEX('Deadline Log'!$O$6:$O$305,$N300)="","",INDEX('Deadline Log'!$O$6:$O$305,$N300)))</f>
        <v/>
      </c>
      <c r="M300" s="12">
        <f>IF(A300="","",SMALL('Deadline Log'!$R$6:$R$305,A300))</f>
        <v/>
      </c>
      <c r="N300" s="9">
        <f>IF(M300="","",MATCH(M300,'Deadline Log'!$R$6:$R$305,0))</f>
        <v/>
      </c>
    </row>
    <row r="301">
      <c r="A301" s="13">
        <f>IF(ROW()-ROW($A$5)&gt;$C$3,"",ROW()-ROW($A$5))</f>
        <v/>
      </c>
      <c r="B301" s="17">
        <f>IF($N301="","",IF(INDEX('Deadline Log'!$G$6:$G$305,$N301)="","",INDEX('Deadline Log'!$G$6:$G$305,$N301)))</f>
        <v/>
      </c>
      <c r="C301" s="11">
        <f>IF($N301="","",INDEX('Deadline Log'!$K$6:$K$305,$N301))</f>
        <v/>
      </c>
      <c r="D301" s="9">
        <f>IF($N301="","",INDEX('Deadline Log'!$J$6:$J$305,$N301))</f>
        <v/>
      </c>
      <c r="E301" s="11">
        <f>IF($N301="","",IF(INDEX('Deadline Log'!$A$6:$A$305,$N301)="","",INDEX('Deadline Log'!$A$6:$A$305,$N301)))</f>
        <v/>
      </c>
      <c r="F301" s="11">
        <f>IF($N301="","",IF(INDEX('Deadline Log'!$B$6:$B$305,$N301)="","",INDEX('Deadline Log'!$B$6:$B$305,$N301)))</f>
        <v/>
      </c>
      <c r="G301" s="11">
        <f>IF($N301="","",IF(INDEX('Deadline Log'!$D$6:$D$305,$N301)="","",INDEX('Deadline Log'!$D$6:$D$305,$N301)))</f>
        <v/>
      </c>
      <c r="H301" s="17">
        <f>IF($N301="","",IF(INDEX('Deadline Log'!$E$6:$E$305,$N301)="","",INDEX('Deadline Log'!$E$6:$E$305,$N301)))</f>
        <v/>
      </c>
      <c r="I301" s="11">
        <f>IF($N301="","",IF(INDEX('Deadline Log'!$F$6:$F$305,$N301)="","",INDEX('Deadline Log'!$F$6:$F$305,$N301)))</f>
        <v/>
      </c>
      <c r="J301" s="11">
        <f>IF($N301="","",IF(INDEX('Deadline Log'!$L$6:$L$305,$N301)="","",INDEX('Deadline Log'!$L$6:$L$305,$N301)))</f>
        <v/>
      </c>
      <c r="K301" s="11">
        <f>IF($N301="","",IF(INDEX('Deadline Log'!$M$6:$M$305,$N301)="","",INDEX('Deadline Log'!$M$6:$M$305,$N301)))</f>
        <v/>
      </c>
      <c r="L301" s="11">
        <f>IF($N301="","",IF(INDEX('Deadline Log'!$O$6:$O$305,$N301)="","",INDEX('Deadline Log'!$O$6:$O$305,$N301)))</f>
        <v/>
      </c>
      <c r="M301" s="12">
        <f>IF(A301="","",SMALL('Deadline Log'!$R$6:$R$305,A301))</f>
        <v/>
      </c>
      <c r="N301" s="9">
        <f>IF(M301="","",MATCH(M301,'Deadline Log'!$R$6:$R$305,0))</f>
        <v/>
      </c>
    </row>
    <row r="302">
      <c r="A302" s="13">
        <f>IF(ROW()-ROW($A$5)&gt;$C$3,"",ROW()-ROW($A$5))</f>
        <v/>
      </c>
      <c r="B302" s="17">
        <f>IF($N302="","",IF(INDEX('Deadline Log'!$G$6:$G$305,$N302)="","",INDEX('Deadline Log'!$G$6:$G$305,$N302)))</f>
        <v/>
      </c>
      <c r="C302" s="11">
        <f>IF($N302="","",INDEX('Deadline Log'!$K$6:$K$305,$N302))</f>
        <v/>
      </c>
      <c r="D302" s="9">
        <f>IF($N302="","",INDEX('Deadline Log'!$J$6:$J$305,$N302))</f>
        <v/>
      </c>
      <c r="E302" s="11">
        <f>IF($N302="","",IF(INDEX('Deadline Log'!$A$6:$A$305,$N302)="","",INDEX('Deadline Log'!$A$6:$A$305,$N302)))</f>
        <v/>
      </c>
      <c r="F302" s="11">
        <f>IF($N302="","",IF(INDEX('Deadline Log'!$B$6:$B$305,$N302)="","",INDEX('Deadline Log'!$B$6:$B$305,$N302)))</f>
        <v/>
      </c>
      <c r="G302" s="11">
        <f>IF($N302="","",IF(INDEX('Deadline Log'!$D$6:$D$305,$N302)="","",INDEX('Deadline Log'!$D$6:$D$305,$N302)))</f>
        <v/>
      </c>
      <c r="H302" s="17">
        <f>IF($N302="","",IF(INDEX('Deadline Log'!$E$6:$E$305,$N302)="","",INDEX('Deadline Log'!$E$6:$E$305,$N302)))</f>
        <v/>
      </c>
      <c r="I302" s="11">
        <f>IF($N302="","",IF(INDEX('Deadline Log'!$F$6:$F$305,$N302)="","",INDEX('Deadline Log'!$F$6:$F$305,$N302)))</f>
        <v/>
      </c>
      <c r="J302" s="11">
        <f>IF($N302="","",IF(INDEX('Deadline Log'!$L$6:$L$305,$N302)="","",INDEX('Deadline Log'!$L$6:$L$305,$N302)))</f>
        <v/>
      </c>
      <c r="K302" s="11">
        <f>IF($N302="","",IF(INDEX('Deadline Log'!$M$6:$M$305,$N302)="","",INDEX('Deadline Log'!$M$6:$M$305,$N302)))</f>
        <v/>
      </c>
      <c r="L302" s="11">
        <f>IF($N302="","",IF(INDEX('Deadline Log'!$O$6:$O$305,$N302)="","",INDEX('Deadline Log'!$O$6:$O$305,$N302)))</f>
        <v/>
      </c>
      <c r="M302" s="12">
        <f>IF(A302="","",SMALL('Deadline Log'!$R$6:$R$305,A302))</f>
        <v/>
      </c>
      <c r="N302" s="9">
        <f>IF(M302="","",MATCH(M302,'Deadline Log'!$R$6:$R$305,0))</f>
        <v/>
      </c>
    </row>
    <row r="303">
      <c r="A303" s="13">
        <f>IF(ROW()-ROW($A$5)&gt;$C$3,"",ROW()-ROW($A$5))</f>
        <v/>
      </c>
      <c r="B303" s="17">
        <f>IF($N303="","",IF(INDEX('Deadline Log'!$G$6:$G$305,$N303)="","",INDEX('Deadline Log'!$G$6:$G$305,$N303)))</f>
        <v/>
      </c>
      <c r="C303" s="11">
        <f>IF($N303="","",INDEX('Deadline Log'!$K$6:$K$305,$N303))</f>
        <v/>
      </c>
      <c r="D303" s="9">
        <f>IF($N303="","",INDEX('Deadline Log'!$J$6:$J$305,$N303))</f>
        <v/>
      </c>
      <c r="E303" s="11">
        <f>IF($N303="","",IF(INDEX('Deadline Log'!$A$6:$A$305,$N303)="","",INDEX('Deadline Log'!$A$6:$A$305,$N303)))</f>
        <v/>
      </c>
      <c r="F303" s="11">
        <f>IF($N303="","",IF(INDEX('Deadline Log'!$B$6:$B$305,$N303)="","",INDEX('Deadline Log'!$B$6:$B$305,$N303)))</f>
        <v/>
      </c>
      <c r="G303" s="11">
        <f>IF($N303="","",IF(INDEX('Deadline Log'!$D$6:$D$305,$N303)="","",INDEX('Deadline Log'!$D$6:$D$305,$N303)))</f>
        <v/>
      </c>
      <c r="H303" s="17">
        <f>IF($N303="","",IF(INDEX('Deadline Log'!$E$6:$E$305,$N303)="","",INDEX('Deadline Log'!$E$6:$E$305,$N303)))</f>
        <v/>
      </c>
      <c r="I303" s="11">
        <f>IF($N303="","",IF(INDEX('Deadline Log'!$F$6:$F$305,$N303)="","",INDEX('Deadline Log'!$F$6:$F$305,$N303)))</f>
        <v/>
      </c>
      <c r="J303" s="11">
        <f>IF($N303="","",IF(INDEX('Deadline Log'!$L$6:$L$305,$N303)="","",INDEX('Deadline Log'!$L$6:$L$305,$N303)))</f>
        <v/>
      </c>
      <c r="K303" s="11">
        <f>IF($N303="","",IF(INDEX('Deadline Log'!$M$6:$M$305,$N303)="","",INDEX('Deadline Log'!$M$6:$M$305,$N303)))</f>
        <v/>
      </c>
      <c r="L303" s="11">
        <f>IF($N303="","",IF(INDEX('Deadline Log'!$O$6:$O$305,$N303)="","",INDEX('Deadline Log'!$O$6:$O$305,$N303)))</f>
        <v/>
      </c>
      <c r="M303" s="12">
        <f>IF(A303="","",SMALL('Deadline Log'!$R$6:$R$305,A303))</f>
        <v/>
      </c>
      <c r="N303" s="9">
        <f>IF(M303="","",MATCH(M303,'Deadline Log'!$R$6:$R$305,0))</f>
        <v/>
      </c>
    </row>
    <row r="304">
      <c r="A304" s="13">
        <f>IF(ROW()-ROW($A$5)&gt;$C$3,"",ROW()-ROW($A$5))</f>
        <v/>
      </c>
      <c r="B304" s="17">
        <f>IF($N304="","",IF(INDEX('Deadline Log'!$G$6:$G$305,$N304)="","",INDEX('Deadline Log'!$G$6:$G$305,$N304)))</f>
        <v/>
      </c>
      <c r="C304" s="11">
        <f>IF($N304="","",INDEX('Deadline Log'!$K$6:$K$305,$N304))</f>
        <v/>
      </c>
      <c r="D304" s="9">
        <f>IF($N304="","",INDEX('Deadline Log'!$J$6:$J$305,$N304))</f>
        <v/>
      </c>
      <c r="E304" s="11">
        <f>IF($N304="","",IF(INDEX('Deadline Log'!$A$6:$A$305,$N304)="","",INDEX('Deadline Log'!$A$6:$A$305,$N304)))</f>
        <v/>
      </c>
      <c r="F304" s="11">
        <f>IF($N304="","",IF(INDEX('Deadline Log'!$B$6:$B$305,$N304)="","",INDEX('Deadline Log'!$B$6:$B$305,$N304)))</f>
        <v/>
      </c>
      <c r="G304" s="11">
        <f>IF($N304="","",IF(INDEX('Deadline Log'!$D$6:$D$305,$N304)="","",INDEX('Deadline Log'!$D$6:$D$305,$N304)))</f>
        <v/>
      </c>
      <c r="H304" s="17">
        <f>IF($N304="","",IF(INDEX('Deadline Log'!$E$6:$E$305,$N304)="","",INDEX('Deadline Log'!$E$6:$E$305,$N304)))</f>
        <v/>
      </c>
      <c r="I304" s="11">
        <f>IF($N304="","",IF(INDEX('Deadline Log'!$F$6:$F$305,$N304)="","",INDEX('Deadline Log'!$F$6:$F$305,$N304)))</f>
        <v/>
      </c>
      <c r="J304" s="11">
        <f>IF($N304="","",IF(INDEX('Deadline Log'!$L$6:$L$305,$N304)="","",INDEX('Deadline Log'!$L$6:$L$305,$N304)))</f>
        <v/>
      </c>
      <c r="K304" s="11">
        <f>IF($N304="","",IF(INDEX('Deadline Log'!$M$6:$M$305,$N304)="","",INDEX('Deadline Log'!$M$6:$M$305,$N304)))</f>
        <v/>
      </c>
      <c r="L304" s="11">
        <f>IF($N304="","",IF(INDEX('Deadline Log'!$O$6:$O$305,$N304)="","",INDEX('Deadline Log'!$O$6:$O$305,$N304)))</f>
        <v/>
      </c>
      <c r="M304" s="12">
        <f>IF(A304="","",SMALL('Deadline Log'!$R$6:$R$305,A304))</f>
        <v/>
      </c>
      <c r="N304" s="9">
        <f>IF(M304="","",MATCH(M304,'Deadline Log'!$R$6:$R$305,0))</f>
        <v/>
      </c>
    </row>
    <row r="305">
      <c r="A305" s="13">
        <f>IF(ROW()-ROW($A$5)&gt;$C$3,"",ROW()-ROW($A$5))</f>
        <v/>
      </c>
      <c r="B305" s="17">
        <f>IF($N305="","",IF(INDEX('Deadline Log'!$G$6:$G$305,$N305)="","",INDEX('Deadline Log'!$G$6:$G$305,$N305)))</f>
        <v/>
      </c>
      <c r="C305" s="11">
        <f>IF($N305="","",INDEX('Deadline Log'!$K$6:$K$305,$N305))</f>
        <v/>
      </c>
      <c r="D305" s="9">
        <f>IF($N305="","",INDEX('Deadline Log'!$J$6:$J$305,$N305))</f>
        <v/>
      </c>
      <c r="E305" s="11">
        <f>IF($N305="","",IF(INDEX('Deadline Log'!$A$6:$A$305,$N305)="","",INDEX('Deadline Log'!$A$6:$A$305,$N305)))</f>
        <v/>
      </c>
      <c r="F305" s="11">
        <f>IF($N305="","",IF(INDEX('Deadline Log'!$B$6:$B$305,$N305)="","",INDEX('Deadline Log'!$B$6:$B$305,$N305)))</f>
        <v/>
      </c>
      <c r="G305" s="11">
        <f>IF($N305="","",IF(INDEX('Deadline Log'!$D$6:$D$305,$N305)="","",INDEX('Deadline Log'!$D$6:$D$305,$N305)))</f>
        <v/>
      </c>
      <c r="H305" s="17">
        <f>IF($N305="","",IF(INDEX('Deadline Log'!$E$6:$E$305,$N305)="","",INDEX('Deadline Log'!$E$6:$E$305,$N305)))</f>
        <v/>
      </c>
      <c r="I305" s="11">
        <f>IF($N305="","",IF(INDEX('Deadline Log'!$F$6:$F$305,$N305)="","",INDEX('Deadline Log'!$F$6:$F$305,$N305)))</f>
        <v/>
      </c>
      <c r="J305" s="11">
        <f>IF($N305="","",IF(INDEX('Deadline Log'!$L$6:$L$305,$N305)="","",INDEX('Deadline Log'!$L$6:$L$305,$N305)))</f>
        <v/>
      </c>
      <c r="K305" s="11">
        <f>IF($N305="","",IF(INDEX('Deadline Log'!$M$6:$M$305,$N305)="","",INDEX('Deadline Log'!$M$6:$M$305,$N305)))</f>
        <v/>
      </c>
      <c r="L305" s="11">
        <f>IF($N305="","",IF(INDEX('Deadline Log'!$O$6:$O$305,$N305)="","",INDEX('Deadline Log'!$O$6:$O$305,$N305)))</f>
        <v/>
      </c>
      <c r="M305" s="12">
        <f>IF(A305="","",SMALL('Deadline Log'!$R$6:$R$305,A305))</f>
        <v/>
      </c>
      <c r="N305" s="9">
        <f>IF(M305="","",MATCH(M305,'Deadline Log'!$R$6:$R$305,0))</f>
        <v/>
      </c>
    </row>
  </sheetData>
  <conditionalFormatting sqref="A6:L305">
    <cfRule type="expression" priority="1" dxfId="0">
      <formula>OR($C6="Past funder deadline",$C6="Overdue")</formula>
    </cfRule>
    <cfRule type="expression" priority="2" dxfId="1">
      <formula>$C6="Due soon"</formula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3"/>
  <sheetViews>
    <sheetView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Settings</t>
        </is>
      </c>
    </row>
    <row r="2">
      <c r="A2" s="4" t="inlineStr">
        <is>
          <t>The dropdown lists for the other tabs. Add your own deliverable types and submission systems in the white cells of columns A and C.</t>
        </is>
      </c>
    </row>
    <row r="3">
      <c r="A3" s="4" t="inlineStr">
        <is>
          <t>Keep the gray Status, Reporting frequency and Recipient type entries exactly as they are, because the formulas on the other tabs read them.</t>
        </is>
      </c>
    </row>
    <row r="4" ht="30" customHeight="1">
      <c r="A4" s="5" t="inlineStr">
        <is>
          <t>Deliverable type</t>
        </is>
      </c>
      <c r="B4" s="5" t="inlineStr">
        <is>
          <t>Status (do not rename)</t>
        </is>
      </c>
      <c r="C4" s="5" t="inlineStr">
        <is>
          <t>Submission system</t>
        </is>
      </c>
      <c r="D4" s="5" t="inlineStr">
        <is>
          <t>Reporting frequency (do not rename)</t>
        </is>
      </c>
      <c r="E4" s="5" t="inlineStr">
        <is>
          <t>Recipient type (do not rename)</t>
        </is>
      </c>
    </row>
    <row r="5">
      <c r="A5" s="7" t="inlineStr">
        <is>
          <t>Letter of intent</t>
        </is>
      </c>
      <c r="B5" s="11" t="inlineStr">
        <is>
          <t>Not started</t>
        </is>
      </c>
      <c r="C5" s="7" t="inlineStr">
        <is>
          <t>Grants.gov</t>
        </is>
      </c>
      <c r="D5" s="11" t="inlineStr">
        <is>
          <t>Quarterly</t>
        </is>
      </c>
      <c r="E5" s="11" t="inlineStr">
        <is>
          <t>Recipient</t>
        </is>
      </c>
    </row>
    <row r="6">
      <c r="A6" s="7" t="inlineStr">
        <is>
          <t>Pre-application</t>
        </is>
      </c>
      <c r="B6" s="11" t="inlineStr">
        <is>
          <t>Drafting</t>
        </is>
      </c>
      <c r="C6" s="7" t="inlineStr">
        <is>
          <t>eRA Commons</t>
        </is>
      </c>
      <c r="D6" s="11" t="inlineStr">
        <is>
          <t>Semiannual</t>
        </is>
      </c>
      <c r="E6" s="11" t="inlineStr">
        <is>
          <t>Subrecipient</t>
        </is>
      </c>
    </row>
    <row r="7">
      <c r="A7" s="7" t="inlineStr">
        <is>
          <t>Application</t>
        </is>
      </c>
      <c r="B7" s="11" t="inlineStr">
        <is>
          <t>In review</t>
        </is>
      </c>
      <c r="C7" s="7" t="inlineStr">
        <is>
          <t>Research.gov</t>
        </is>
      </c>
      <c r="D7" s="11" t="inlineStr">
        <is>
          <t>Annual</t>
        </is>
      </c>
    </row>
    <row r="8">
      <c r="A8" s="7" t="inlineStr">
        <is>
          <t>Progress report</t>
        </is>
      </c>
      <c r="B8" s="11" t="inlineStr">
        <is>
          <t>Submitted</t>
        </is>
      </c>
      <c r="C8" s="7" t="inlineStr">
        <is>
          <t>eBRAP</t>
        </is>
      </c>
    </row>
    <row r="9">
      <c r="A9" s="7" t="inlineStr">
        <is>
          <t>Financial report</t>
        </is>
      </c>
      <c r="B9" s="11" t="inlineStr">
        <is>
          <t>Confirmed</t>
        </is>
      </c>
      <c r="C9" s="7" t="inlineStr">
        <is>
          <t>Sage</t>
        </is>
      </c>
    </row>
    <row r="10">
      <c r="A10" s="7" t="inlineStr">
        <is>
          <t>Final report</t>
        </is>
      </c>
      <c r="B10" s="11" t="inlineStr">
        <is>
          <t>Missed</t>
        </is>
      </c>
      <c r="C10" s="7" t="inlineStr">
        <is>
          <t>SAM.gov</t>
        </is>
      </c>
    </row>
    <row r="11">
      <c r="A11" s="7" t="inlineStr">
        <is>
          <t>Subaward report</t>
        </is>
      </c>
      <c r="C11" s="7" t="inlineStr">
        <is>
          <t>Email</t>
        </is>
      </c>
    </row>
    <row r="12">
      <c r="A12" s="7" t="inlineStr">
        <is>
          <t>Registration renewal</t>
        </is>
      </c>
      <c r="C12" s="7" t="inlineStr">
        <is>
          <t>Portal</t>
        </is>
      </c>
    </row>
    <row r="13">
      <c r="A13" s="7" t="inlineStr">
        <is>
          <t>Extension request</t>
        </is>
      </c>
      <c r="C13" s="7" t="n"/>
    </row>
    <row r="14">
      <c r="A14" s="7" t="n"/>
      <c r="C14" s="7" t="n"/>
    </row>
    <row r="15">
      <c r="A15" s="7" t="n"/>
      <c r="C15" s="7" t="n"/>
    </row>
    <row r="16">
      <c r="A16" s="7" t="n"/>
      <c r="C16" s="7" t="n"/>
    </row>
    <row r="17">
      <c r="A17" s="7" t="n"/>
      <c r="C17" s="7" t="n"/>
    </row>
    <row r="18">
      <c r="A18" s="7" t="n"/>
      <c r="C18" s="7" t="n"/>
    </row>
    <row r="19">
      <c r="A19" s="7" t="n"/>
      <c r="C19" s="7" t="n"/>
    </row>
    <row r="20">
      <c r="A20" s="7" t="n"/>
      <c r="C20" s="7" t="n"/>
    </row>
    <row r="21">
      <c r="A21" s="7" t="n"/>
      <c r="C21" s="7" t="n"/>
    </row>
    <row r="22">
      <c r="A22" s="7" t="n"/>
      <c r="C22" s="7" t="n"/>
    </row>
    <row r="23">
      <c r="A23" s="7" t="n"/>
      <c r="C23" s="7" t="n"/>
    </row>
    <row r="24">
      <c r="A24" s="7" t="n"/>
      <c r="C24" s="7" t="n"/>
    </row>
    <row r="25">
      <c r="A25" s="7" t="n"/>
      <c r="C25" s="7" t="n"/>
    </row>
    <row r="26">
      <c r="A26" s="7" t="n"/>
      <c r="C26" s="7" t="n"/>
    </row>
    <row r="27">
      <c r="A27" s="7" t="n"/>
      <c r="C27" s="7" t="n"/>
    </row>
    <row r="28">
      <c r="A28" s="7" t="n"/>
      <c r="C28" s="7" t="n"/>
    </row>
    <row r="29">
      <c r="A29" s="7" t="n"/>
      <c r="C29" s="7" t="n"/>
    </row>
    <row r="30">
      <c r="A30" s="7" t="n"/>
      <c r="C30" s="7" t="n"/>
    </row>
    <row r="31">
      <c r="A31" s="7" t="n"/>
      <c r="C31" s="7" t="n"/>
    </row>
    <row r="32">
      <c r="A32" s="7" t="n"/>
      <c r="C32" s="7" t="n"/>
    </row>
    <row r="33">
      <c r="A33" s="7" t="n"/>
      <c r="C33" s="7" t="n"/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GrantCue</dc:creator>
  <dc:title xmlns:dc="http://purl.org/dc/elements/1.1/">Grant Deadline Tracker Workbook</dc:title>
  <dcterms:created xmlns:dcterms="http://purl.org/dc/terms/" xmlns:xsi="http://www.w3.org/2001/XMLSchema-instance" xsi:type="dcterms:W3CDTF">2026-09-22T12:00:00Z</dcterms:created>
  <dcterms:modified xmlns:dcterms="http://purl.org/dc/terms/" xmlns:xsi="http://www.w3.org/2001/XMLSchema-instance" xsi:type="dcterms:W3CDTF">2026-09-23T01:16:38Z</dcterms:modified>
  <cp:lastModifiedBy>GrantCue</cp:lastModifiedBy>
</cp:coreProperties>
</file>